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PRORAČUN 2026. I PROJEKCIJE 2027. I 2028\DONOŠENJE PRORAČUNA ZA 2026. I PROJEKCIJE 2027. I 2028\2. IZMJENE I DOPUNE PRORAČUNA 2026\"/>
    </mc:Choice>
  </mc:AlternateContent>
  <bookViews>
    <workbookView xWindow="0" yWindow="0" windowWidth="19200" windowHeight="6990" activeTab="1"/>
  </bookViews>
  <sheets>
    <sheet name="opći dio 2.izmjene i dopune" sheetId="3" r:id="rId1"/>
    <sheet name="posebni dio 2.izmjene i dopune" sheetId="7" r:id="rId2"/>
  </sheets>
  <definedNames>
    <definedName name="_FiltarBaze" localSheetId="1" hidden="1">'posebni dio 2.izmjene i dopune'!$A$6:$E$6</definedName>
    <definedName name="_xlnm.Print_Area" localSheetId="0">'opći dio 2.izmjene i dopune'!$A$1:$E$243</definedName>
  </definedNames>
  <calcPr calcId="152511"/>
</workbook>
</file>

<file path=xl/calcChain.xml><?xml version="1.0" encoding="utf-8"?>
<calcChain xmlns="http://schemas.openxmlformats.org/spreadsheetml/2006/main">
  <c r="E798" i="7" l="1"/>
  <c r="E797" i="7"/>
  <c r="E796" i="7"/>
  <c r="E795" i="7"/>
  <c r="E794" i="7"/>
  <c r="E778" i="7"/>
  <c r="E777" i="7"/>
  <c r="E776" i="7"/>
  <c r="C747" i="7"/>
  <c r="E747" i="7" s="1"/>
  <c r="C731" i="7"/>
  <c r="E731" i="7" s="1"/>
  <c r="E578" i="7"/>
  <c r="E577" i="7"/>
  <c r="D460" i="7"/>
  <c r="E329" i="7"/>
  <c r="E175" i="7"/>
  <c r="C175" i="7"/>
  <c r="E174" i="7"/>
  <c r="C174" i="7"/>
  <c r="E53" i="7"/>
  <c r="D55" i="7"/>
  <c r="D51" i="7"/>
  <c r="D141" i="3"/>
  <c r="E141" i="3"/>
  <c r="C141" i="3"/>
  <c r="C88" i="3" l="1"/>
  <c r="C94" i="3"/>
  <c r="C97" i="3"/>
  <c r="C96" i="3"/>
  <c r="C104" i="3"/>
  <c r="C109" i="3"/>
  <c r="C108" i="3" s="1"/>
  <c r="C110" i="3"/>
  <c r="C113" i="3"/>
  <c r="C100" i="3" l="1"/>
  <c r="D172" i="3"/>
  <c r="C172" i="3"/>
  <c r="D166" i="3"/>
  <c r="C166" i="3"/>
  <c r="E45" i="3"/>
  <c r="E44" i="3"/>
  <c r="E36" i="3"/>
  <c r="E243" i="3" l="1"/>
  <c r="E230" i="3"/>
  <c r="E226" i="3"/>
  <c r="E225" i="3"/>
  <c r="E221" i="3"/>
  <c r="E219" i="3"/>
  <c r="E212" i="3"/>
  <c r="E209" i="3"/>
  <c r="E208" i="3"/>
  <c r="E195" i="3"/>
  <c r="E194" i="3"/>
  <c r="E193" i="3"/>
  <c r="E192" i="3"/>
  <c r="E191" i="3"/>
  <c r="E190" i="3"/>
  <c r="E188" i="3"/>
  <c r="E187" i="3"/>
  <c r="E185" i="3"/>
  <c r="E184" i="3"/>
  <c r="E183" i="3"/>
  <c r="E181" i="3"/>
  <c r="E179" i="3"/>
  <c r="E178" i="3"/>
  <c r="E177" i="3"/>
  <c r="E176" i="3"/>
  <c r="E174" i="3"/>
  <c r="E173" i="3"/>
  <c r="E171" i="3"/>
  <c r="E170" i="3"/>
  <c r="E169" i="3"/>
  <c r="E168" i="3"/>
  <c r="E167" i="3"/>
  <c r="E165" i="3"/>
  <c r="E164" i="3"/>
  <c r="E162" i="3"/>
  <c r="E161" i="3"/>
  <c r="E160" i="3"/>
  <c r="E159" i="3"/>
  <c r="D158" i="3"/>
  <c r="D180" i="3"/>
  <c r="E148" i="3"/>
  <c r="E147" i="3"/>
  <c r="E145" i="3"/>
  <c r="E144" i="3"/>
  <c r="E142" i="3"/>
  <c r="E138" i="3"/>
  <c r="E137" i="3"/>
  <c r="E136" i="3"/>
  <c r="E134" i="3"/>
  <c r="E133" i="3"/>
  <c r="E132" i="3"/>
  <c r="E130" i="3"/>
  <c r="E129" i="3"/>
  <c r="E126" i="3"/>
  <c r="E124" i="3"/>
  <c r="E123" i="3"/>
  <c r="E122" i="3"/>
  <c r="E121" i="3"/>
  <c r="E120" i="3"/>
  <c r="E119" i="3"/>
  <c r="E115" i="3"/>
  <c r="E114" i="3"/>
  <c r="E112" i="3"/>
  <c r="E111" i="3"/>
  <c r="E107" i="3"/>
  <c r="E106" i="3"/>
  <c r="E105" i="3"/>
  <c r="E103" i="3"/>
  <c r="E102" i="3"/>
  <c r="E101" i="3"/>
  <c r="E99" i="3"/>
  <c r="E95" i="3"/>
  <c r="E93" i="3"/>
  <c r="E92" i="3"/>
  <c r="E91" i="3"/>
  <c r="E90" i="3"/>
  <c r="E89" i="3"/>
  <c r="D100" i="3"/>
  <c r="E82" i="3"/>
  <c r="E81" i="3"/>
  <c r="E80" i="3"/>
  <c r="E78" i="3"/>
  <c r="E77" i="3"/>
  <c r="E76" i="3"/>
  <c r="E75" i="3"/>
  <c r="E74" i="3"/>
  <c r="E73" i="3"/>
  <c r="E72" i="3"/>
  <c r="D71" i="3"/>
  <c r="E68" i="3"/>
  <c r="E67" i="3"/>
  <c r="E65" i="3"/>
  <c r="E64" i="3"/>
  <c r="E63" i="3"/>
  <c r="E61" i="3"/>
  <c r="E60" i="3"/>
  <c r="E62" i="3"/>
  <c r="D131" i="3"/>
  <c r="C140" i="3"/>
  <c r="E140" i="3" s="1"/>
  <c r="E172" i="3" l="1"/>
  <c r="E166" i="3"/>
  <c r="E71" i="3"/>
  <c r="C139" i="3" l="1"/>
  <c r="E139" i="3" s="1"/>
  <c r="C135" i="3"/>
  <c r="E135" i="3" s="1"/>
  <c r="E131" i="3" l="1"/>
  <c r="C131" i="3"/>
  <c r="E98" i="3"/>
  <c r="E108" i="3" l="1"/>
  <c r="E109" i="3"/>
  <c r="E104" i="3"/>
  <c r="C128" i="3"/>
  <c r="E97" i="3" l="1"/>
  <c r="E96" i="3" s="1"/>
  <c r="C127" i="3"/>
  <c r="E128" i="3"/>
  <c r="E100" i="3"/>
  <c r="E127" i="3"/>
  <c r="D127" i="3"/>
  <c r="D96" i="3"/>
  <c r="C46" i="3"/>
  <c r="E94" i="3"/>
  <c r="C229" i="3"/>
  <c r="D229" i="3"/>
  <c r="E229" i="3"/>
  <c r="C224" i="3"/>
  <c r="D224" i="3"/>
  <c r="E224" i="3"/>
  <c r="C228" i="3"/>
  <c r="D227" i="3"/>
  <c r="C211" i="3"/>
  <c r="D211" i="3"/>
  <c r="E211" i="3"/>
  <c r="C189" i="3"/>
  <c r="D189" i="3"/>
  <c r="E189" i="3"/>
  <c r="C186" i="3"/>
  <c r="D186" i="3"/>
  <c r="E186" i="3"/>
  <c r="C182" i="3"/>
  <c r="D182" i="3"/>
  <c r="E182" i="3"/>
  <c r="C180" i="3"/>
  <c r="E180" i="3"/>
  <c r="C175" i="3"/>
  <c r="D175" i="3"/>
  <c r="E175" i="3"/>
  <c r="C163" i="3"/>
  <c r="D163" i="3"/>
  <c r="E163" i="3"/>
  <c r="C158" i="3"/>
  <c r="E158" i="3"/>
  <c r="E223" i="3" l="1"/>
  <c r="D223" i="3"/>
  <c r="C227" i="3"/>
  <c r="C223" i="3" s="1"/>
  <c r="E228" i="3"/>
  <c r="E227" i="3" s="1"/>
  <c r="D43" i="3"/>
  <c r="D157" i="3"/>
  <c r="E157" i="3"/>
  <c r="E43" i="3" l="1"/>
  <c r="D46" i="3"/>
  <c r="E46" i="3" s="1"/>
  <c r="C220" i="3"/>
  <c r="D220" i="3"/>
  <c r="E220" i="3"/>
  <c r="C218" i="3"/>
  <c r="D218" i="3"/>
  <c r="E218" i="3"/>
  <c r="E217" i="3" s="1"/>
  <c r="C207" i="3"/>
  <c r="D207" i="3"/>
  <c r="E207" i="3"/>
  <c r="C146" i="3"/>
  <c r="D146" i="3"/>
  <c r="E146" i="3"/>
  <c r="C143" i="3"/>
  <c r="D143" i="3"/>
  <c r="E143" i="3"/>
  <c r="C125" i="3"/>
  <c r="D125" i="3"/>
  <c r="E125" i="3"/>
  <c r="C118" i="3"/>
  <c r="D118" i="3"/>
  <c r="E118" i="3"/>
  <c r="D113" i="3"/>
  <c r="E113" i="3"/>
  <c r="D110" i="3"/>
  <c r="E110" i="3"/>
  <c r="D94" i="3"/>
  <c r="D88" i="3"/>
  <c r="E88" i="3"/>
  <c r="C87" i="3" l="1"/>
  <c r="E117" i="3"/>
  <c r="E87" i="3"/>
  <c r="D87" i="3"/>
  <c r="D117" i="3"/>
  <c r="C117" i="3"/>
  <c r="D217" i="3"/>
  <c r="C217" i="3"/>
  <c r="C157" i="3"/>
  <c r="C71" i="3" l="1"/>
  <c r="C79" i="3"/>
  <c r="D79" i="3"/>
  <c r="E79" i="3"/>
  <c r="C59" i="3"/>
  <c r="D59" i="3"/>
  <c r="E59" i="3"/>
  <c r="C70" i="3" l="1"/>
  <c r="E70" i="3"/>
  <c r="D70" i="3"/>
  <c r="C242" i="3" l="1"/>
  <c r="C241" i="3" s="1"/>
  <c r="D242" i="3"/>
  <c r="D241" i="3" s="1"/>
  <c r="E242" i="3"/>
  <c r="E241" i="3" s="1"/>
  <c r="C210" i="3"/>
  <c r="C29" i="3" s="1"/>
  <c r="D210" i="3"/>
  <c r="D29" i="3" s="1"/>
  <c r="E210" i="3"/>
  <c r="E29" i="3" s="1"/>
  <c r="C206" i="3"/>
  <c r="C28" i="3" s="1"/>
  <c r="D206" i="3"/>
  <c r="D28" i="3" s="1"/>
  <c r="E206" i="3"/>
  <c r="E28" i="3" s="1"/>
  <c r="D18" i="3" l="1"/>
  <c r="E18" i="3"/>
  <c r="C21" i="3"/>
  <c r="D21" i="3"/>
  <c r="E21" i="3"/>
  <c r="D66" i="3"/>
  <c r="E66" i="3"/>
  <c r="E19" i="3" l="1"/>
  <c r="E58" i="3"/>
  <c r="D19" i="3"/>
  <c r="D58" i="3"/>
  <c r="C19" i="3"/>
  <c r="C58" i="3"/>
  <c r="C18" i="3"/>
  <c r="C30" i="3" l="1"/>
  <c r="D30" i="3"/>
  <c r="E30" i="3"/>
  <c r="E17" i="3"/>
  <c r="D17" i="3"/>
  <c r="C17" i="3"/>
  <c r="C22" i="3"/>
  <c r="C20" i="3" s="1"/>
  <c r="D22" i="3"/>
  <c r="D20" i="3" s="1"/>
  <c r="E22" i="3"/>
  <c r="E20" i="3" s="1"/>
  <c r="C23" i="3" l="1"/>
  <c r="E23" i="3"/>
  <c r="D23" i="3"/>
  <c r="C31" i="3" l="1"/>
  <c r="C37" i="3" s="1"/>
  <c r="E31" i="3"/>
  <c r="D31" i="3"/>
  <c r="D37" i="3" s="1"/>
  <c r="D38" i="3" s="1"/>
  <c r="E37" i="3" l="1"/>
  <c r="C38" i="3"/>
  <c r="E38" i="3" s="1"/>
</calcChain>
</file>

<file path=xl/sharedStrings.xml><?xml version="1.0" encoding="utf-8"?>
<sst xmlns="http://schemas.openxmlformats.org/spreadsheetml/2006/main" count="1935" uniqueCount="541">
  <si>
    <t>SVEUKUPNO RASHODI / IZDACI</t>
  </si>
  <si>
    <t>3</t>
  </si>
  <si>
    <t>Rashodi poslovanja</t>
  </si>
  <si>
    <t>32</t>
  </si>
  <si>
    <t>Materijalni rashodi</t>
  </si>
  <si>
    <t>38</t>
  </si>
  <si>
    <t>4</t>
  </si>
  <si>
    <t>Rashodi za nabavu nefinancijske imovine</t>
  </si>
  <si>
    <t>42</t>
  </si>
  <si>
    <t>Rashodi za nabavu proizvedene dugotrajne imovine</t>
  </si>
  <si>
    <t>31</t>
  </si>
  <si>
    <t>Rashodi za zaposlene</t>
  </si>
  <si>
    <t>34</t>
  </si>
  <si>
    <t>Financijski rashodi</t>
  </si>
  <si>
    <t>37</t>
  </si>
  <si>
    <t>Naknade građanima i kućanstvima na temelju osiguranja i druge naknade</t>
  </si>
  <si>
    <t xml:space="preserve">II. POSEBNI DIO </t>
  </si>
  <si>
    <t>Šifra-
Programska
Program
Projekt/
Aktivnost
broj konta</t>
  </si>
  <si>
    <t xml:space="preserve">
VRSTA RASHODA / IZDATKA</t>
  </si>
  <si>
    <t>6</t>
  </si>
  <si>
    <t>Prihodi poslovanja</t>
  </si>
  <si>
    <t>64</t>
  </si>
  <si>
    <t>Prihodi od imovine</t>
  </si>
  <si>
    <t>65</t>
  </si>
  <si>
    <t>63</t>
  </si>
  <si>
    <t>Pomoći iz inozemstva i od subjekata unutar općeg proračuna</t>
  </si>
  <si>
    <t>I. OPĆI DIO</t>
  </si>
  <si>
    <t>Članak 1.</t>
  </si>
  <si>
    <t xml:space="preserve">    PRIHODI UKUPNO</t>
  </si>
  <si>
    <t xml:space="preserve">    RASHODI UKUPNO</t>
  </si>
  <si>
    <t xml:space="preserve">    RAZLIKA - VIŠAK/MANJAK</t>
  </si>
  <si>
    <t xml:space="preserve">    NETO FINANCIRANJE</t>
  </si>
  <si>
    <t>Članak 2.</t>
  </si>
  <si>
    <t>A. RAČUN PRIHODA I RASHODA</t>
  </si>
  <si>
    <t>Članak 3.</t>
  </si>
  <si>
    <t>66</t>
  </si>
  <si>
    <t>68</t>
  </si>
  <si>
    <t xml:space="preserve">Kazne, upravne mjere i ostali prihodi                                                               </t>
  </si>
  <si>
    <t>Razred</t>
  </si>
  <si>
    <t>Skupina</t>
  </si>
  <si>
    <t>Brojčana</t>
  </si>
  <si>
    <t>oznaka</t>
  </si>
  <si>
    <t xml:space="preserve">Naziv </t>
  </si>
  <si>
    <t>UKUPNO RASHODI</t>
  </si>
  <si>
    <t>UKUPNO PRIHODI</t>
  </si>
  <si>
    <t xml:space="preserve">UKUPNO RASHODI </t>
  </si>
  <si>
    <t xml:space="preserve">UKUPNO PRIHODI </t>
  </si>
  <si>
    <t>Prihodi od prodaje nefinancijske imovine</t>
  </si>
  <si>
    <t>Naziv prihoda</t>
  </si>
  <si>
    <t>EUR</t>
  </si>
  <si>
    <t>7   Prihodi od prodaje nefinancijske imovine</t>
  </si>
  <si>
    <t>3   Rashodi poslovanja</t>
  </si>
  <si>
    <t>4   Rashodi za nabavu nefinancijske imovine</t>
  </si>
  <si>
    <t>5  Izdaci za financijsku imovinu i otplate zajmova</t>
  </si>
  <si>
    <t>8  Primici od financijske imovine i zaduživanja</t>
  </si>
  <si>
    <t xml:space="preserve">    VIŠAK/MANJAK + NETO FINANCIRANJE</t>
  </si>
  <si>
    <t>PRIJENOS VIŠKA / MANJKA IZ PRETHODNE(IH) GODINE</t>
  </si>
  <si>
    <t>PRIJENOS VIŠKA / MANJKA U SLJEDEĆE RAZDOBLJE</t>
  </si>
  <si>
    <t>VIŠAK / MANJAK + NETO FINANCIRANJE + PRIJENOS VIŠKA / MANJKA
IZ PRETHODNE(IH) GODINE - PRIJENOS VIŠKA / MANJKA U SLJEDEĆE
RAZDOBLJE</t>
  </si>
  <si>
    <t>VIŠAK / MANJAK IZ PRETHODNE(IH) GODINE KOJI ĆE SE RASPOREDITI / POKRITI</t>
  </si>
  <si>
    <t>VIŠAK / MANJAK TEKUĆE GODINE</t>
  </si>
  <si>
    <t>A. SAŽETAK RAČUNA PRIHODA I RASHODA</t>
  </si>
  <si>
    <t>C. PRENESENI VIŠAK ILI PRENESENI MANJAK</t>
  </si>
  <si>
    <t>D. VIŠEGODIŠNJI PLAN URAVNOTEŽENJA</t>
  </si>
  <si>
    <t>6   Prihodi poslovanja</t>
  </si>
  <si>
    <t xml:space="preserve">Članak 5. </t>
  </si>
  <si>
    <t>9</t>
  </si>
  <si>
    <t>92</t>
  </si>
  <si>
    <t>Prihodi od poreza</t>
  </si>
  <si>
    <t>Prihodi od prodaje neproizvedene dugotrajne imovine</t>
  </si>
  <si>
    <t>Prihodi od prodaje proizvedene dugotrajne imovine</t>
  </si>
  <si>
    <t>Subvencije</t>
  </si>
  <si>
    <t xml:space="preserve">Pomoći dane u inozmstvo i unutar općeg proračuna </t>
  </si>
  <si>
    <t>41</t>
  </si>
  <si>
    <t>Rashodi za nabavu neproizvedene dugotrajne imovine</t>
  </si>
  <si>
    <t xml:space="preserve">Rashodi za dodatna ulaganja na nefinancijskoj imovini </t>
  </si>
  <si>
    <t>1.</t>
  </si>
  <si>
    <t>1.1.</t>
  </si>
  <si>
    <t>1.2.</t>
  </si>
  <si>
    <t>1.3.</t>
  </si>
  <si>
    <t>1.4.</t>
  </si>
  <si>
    <t>1.9.</t>
  </si>
  <si>
    <t>3.</t>
  </si>
  <si>
    <t>3.2.</t>
  </si>
  <si>
    <t>4.</t>
  </si>
  <si>
    <t>4.3.</t>
  </si>
  <si>
    <t>4.5.</t>
  </si>
  <si>
    <t>5.</t>
  </si>
  <si>
    <t>5.2.</t>
  </si>
  <si>
    <t>5.8.</t>
  </si>
  <si>
    <t>6.</t>
  </si>
  <si>
    <t>6.1.</t>
  </si>
  <si>
    <t>6.2.</t>
  </si>
  <si>
    <t>7.</t>
  </si>
  <si>
    <t>7.1.</t>
  </si>
  <si>
    <t>7.2.</t>
  </si>
  <si>
    <t>OPĆI PRIHODI I PRIMICI</t>
  </si>
  <si>
    <t>PRIHODI OD POREZA</t>
  </si>
  <si>
    <t>PRIHODI OD FINANCIJSKE IMOVINE I KAMATA</t>
  </si>
  <si>
    <t>PRIHODI OD NEFINANCIJSKE IMOVINE</t>
  </si>
  <si>
    <t>PRIHODI OD ADMINISTRATIVNIH (UPRAVNIH) PRISTOJBI</t>
  </si>
  <si>
    <t>OSTALI PRIHODI</t>
  </si>
  <si>
    <t>VLASTITI PRIHODI</t>
  </si>
  <si>
    <t>PRIHODI OD PRUŽENIH USLUGA</t>
  </si>
  <si>
    <t>PRIHODI ZA POSEBNE NAMJENE</t>
  </si>
  <si>
    <t>OSTALI PRIHODI ZA POSEBNE NAMJENE</t>
  </si>
  <si>
    <t>PRIHOD OD ŠUMSKOG DOPRINOSA</t>
  </si>
  <si>
    <t>POMOĆI</t>
  </si>
  <si>
    <t>OSTALE POMOĆI</t>
  </si>
  <si>
    <t>POMOĆI IZ DRŽAVNOG PRORAČUNA</t>
  </si>
  <si>
    <t>DONACIJE</t>
  </si>
  <si>
    <t>TEKUĆE DONACIJE</t>
  </si>
  <si>
    <t>KAPITALNE  DONACIJE</t>
  </si>
  <si>
    <t>PRIHODI OD PRODAJE NEFINANCIJSKE IMOVINE</t>
  </si>
  <si>
    <t>NAKNADE S NASLOVA OSIGURANJA</t>
  </si>
  <si>
    <t>1.8.</t>
  </si>
  <si>
    <t>PRIMICI OD FINANCIJSKE IMOVINE I ZADUŽIVANJA</t>
  </si>
  <si>
    <t>Članak 4.</t>
  </si>
  <si>
    <t>NAMJENSKI PRIMICI OD ZADUŽIVANJA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</si>
  <si>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</si>
  <si>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</si>
  <si>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</si>
  <si>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</si>
  <si>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017 Transakcije vezane za javni dug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</si>
  <si>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</si>
  <si>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</si>
  <si>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</si>
  <si>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</si>
  <si>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</si>
  <si>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</si>
  <si>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</si>
  <si>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</si>
  <si>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</si>
  <si>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</si>
  <si>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</si>
  <si>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</si>
  <si>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</si>
  <si>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</si>
  <si>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</si>
  <si>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</si>
  <si>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</si>
  <si>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</si>
  <si>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</si>
  <si>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</si>
  <si>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</si>
  <si>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</si>
  <si>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</si>
  <si>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</si>
  <si>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</si>
  <si>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</si>
  <si>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</si>
  <si>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</si>
  <si>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</si>
  <si>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</si>
  <si>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105 Nezaposlenost</t>
  </si>
  <si>
    <t>FUNKCIJSKA KLASIFIKACIJA 106 Stanovanje</t>
  </si>
  <si>
    <t>FUNKCIJSKA KLASIFIKACIJA 109 Aktivnosti socijalne zaštite koje nisu drugdje svrstane</t>
  </si>
  <si>
    <t>UKUPNO PRIMICI</t>
  </si>
  <si>
    <t>8</t>
  </si>
  <si>
    <t xml:space="preserve">Primici od financijske imovine i zaduživanja                                                        </t>
  </si>
  <si>
    <t>81</t>
  </si>
  <si>
    <t>84</t>
  </si>
  <si>
    <t xml:space="preserve">Primici od zaduživanja                                                                              </t>
  </si>
  <si>
    <t>UKUPNO IZDACI</t>
  </si>
  <si>
    <t>5</t>
  </si>
  <si>
    <t xml:space="preserve">Izdaci za financijsku imovinu i otplate zajmova                                                     </t>
  </si>
  <si>
    <t>54</t>
  </si>
  <si>
    <t xml:space="preserve">Izdaci za otplatu glavnice primljenih kredita i zajmova                                             </t>
  </si>
  <si>
    <t>8.</t>
  </si>
  <si>
    <t>8.1.</t>
  </si>
  <si>
    <t xml:space="preserve">C.     UKUPAN DONOS VIŠKA/MANJKA IZ PRETHODNE (IH) GODINE </t>
  </si>
  <si>
    <t>BROJ 
KONTA</t>
  </si>
  <si>
    <t xml:space="preserve">Vlastiti izvori                                                                                     </t>
  </si>
  <si>
    <t xml:space="preserve">Rezultat poslovanja                                                                                 </t>
  </si>
  <si>
    <t xml:space="preserve">Rezultat poslovanja                                                                           </t>
  </si>
  <si>
    <t xml:space="preserve">Članak 6. </t>
  </si>
  <si>
    <t>45</t>
  </si>
  <si>
    <t>36</t>
  </si>
  <si>
    <t>Pomoći dane u inozemstvo i unutar općeg proračuna</t>
  </si>
  <si>
    <t>35</t>
  </si>
  <si>
    <t>Prihodi od upravnih i administrativnih pristojbi, pristojbi po posebnim propisima 
i naknada</t>
  </si>
  <si>
    <t>Naziv</t>
  </si>
  <si>
    <t>B. SAŽETAK RAČUNA  FINANCIRANJA</t>
  </si>
  <si>
    <t xml:space="preserve">Projekcija
za 2027.
</t>
  </si>
  <si>
    <t>Rashodi za donacije, kazne, naknade šteta i kapitalne pomoći</t>
  </si>
  <si>
    <t>Primljeni povrati glavnica danih zajmova</t>
  </si>
  <si>
    <t xml:space="preserve">                     8/23. i 11/23. – pročišćeni tekst)  Općinsko vijeće Općine Molve na 31. sjednici održanoj 5. prosinca 2023. godine donijelo je</t>
  </si>
  <si>
    <t>PRIHODI OD PRODAJE ILI ZAMJENE NEF.IMOVINE I NAKNADE S NASLOVA OSIGURANJA</t>
  </si>
  <si>
    <t xml:space="preserve">NAMJENSKI PRIMICI </t>
  </si>
  <si>
    <t>ZA 2026. GODINU I PROJEKCIJE ZA 2027. I 2028. GODINU</t>
  </si>
  <si>
    <t xml:space="preserve">Plan za 2026.
</t>
  </si>
  <si>
    <t xml:space="preserve">Projekcija
za 2028.
</t>
  </si>
  <si>
    <r>
      <t>T</t>
    </r>
    <r>
      <rPr>
        <b/>
        <sz val="10"/>
        <color rgb="FF000000"/>
        <rFont val="Arial"/>
        <family val="2"/>
        <charset val="238"/>
      </rPr>
      <t>ablica A2. Prihodi i rashodi prema izvorima financiranja</t>
    </r>
  </si>
  <si>
    <t>Tablica A3. Rashodi prema funkcijskoj klasifikaciji</t>
  </si>
  <si>
    <t>B. RAČUN FINANCIRANJA</t>
  </si>
  <si>
    <t xml:space="preserve">PRIHODI OD PRODAJE ILI ZAMJENE NEFINANCIJSKE IMOVINE I NAKNADE S NASLOVA OSIGURANJA </t>
  </si>
  <si>
    <t xml:space="preserve">Tablica C1. Raspoloživa sredstva iz prethodnih godina ( višak/manjak prihoda) prema ekonomskoj klasifikaciji </t>
  </si>
  <si>
    <t xml:space="preserve">
Plan za 
2026.
</t>
  </si>
  <si>
    <t>PRIHOD OD KOMUNALNE NAKNADE I KOMUNALNOG DOPRINOSA</t>
  </si>
  <si>
    <t>4.0.</t>
  </si>
  <si>
    <t>5.0.</t>
  </si>
  <si>
    <t>INSTRUMENTI EU NOVE GENERACIJE</t>
  </si>
  <si>
    <t>8.1.0. NAMJENSKI PRIMICI OD ZADUŽIVANJA - OSTALI</t>
  </si>
  <si>
    <t>NAMJENSKI PRIMICI OD ZADUŽIVANJA - OSTALI</t>
  </si>
  <si>
    <t>8.1.0.</t>
  </si>
  <si>
    <t>5.6.</t>
  </si>
  <si>
    <t>FONDOVI EU</t>
  </si>
  <si>
    <t>5.6.3.</t>
  </si>
  <si>
    <t>5.6.5.</t>
  </si>
  <si>
    <t xml:space="preserve">EUROPSKI POLJOPRIVREDNI FOND ZA RURALNI RAZVOJ </t>
  </si>
  <si>
    <t>EUROPSKI FOND ZA REGIONALNI RAZVOJ</t>
  </si>
  <si>
    <t>5.6.1.</t>
  </si>
  <si>
    <t>EUROPSKI SOCIJALNI FOND PLUS</t>
  </si>
  <si>
    <t>5.8.1.</t>
  </si>
  <si>
    <t xml:space="preserve">MEHANIZAM ZA OPORAVAK I OTPORNOST - BESPOVRATNA SREDSTVA </t>
  </si>
  <si>
    <t>MEHANIZAM ZA OPORAVKA I OTPORNOST - BESPOVRATNA SREDSTVA</t>
  </si>
  <si>
    <t>1.3. PRIHODI OD NEFINANCIJSKE IMOVINE</t>
  </si>
  <si>
    <t>5.2. OSTALE POMOĆI</t>
  </si>
  <si>
    <t>5.0. POMOĆI IZ DRŽAVNOG PRORAČUNA</t>
  </si>
  <si>
    <t>1.1. PRIHODI OD POREZA</t>
  </si>
  <si>
    <t>1.2. PRIHODI OD FINANCIJSKE IMOVINE I KAMATA</t>
  </si>
  <si>
    <t>1.4. PRIHODI OD ADMINISTRATIVNIH (UPRAVNIH) PRISTOJBI</t>
  </si>
  <si>
    <t>4.3. OSTALI PRIHODI ZA POSEBNE NAMJENE</t>
  </si>
  <si>
    <t>5.6.1. EUROPSKI SOCIJALNI FOND PLUS</t>
  </si>
  <si>
    <t>6.2. KAPITALNE  DONACIJE</t>
  </si>
  <si>
    <t xml:space="preserve">7.1. PRIHODI OD PRODAJE NEFINANCIJSKE IMOVINE </t>
  </si>
  <si>
    <t>7.2. NAKNADE S NASLOVA OSIGURANJA</t>
  </si>
  <si>
    <t>Izdaci za financijsku imovinu i otplate zajmova</t>
  </si>
  <si>
    <t>Izdaci za otplatu glavnice primljenih kredita i zajmova</t>
  </si>
  <si>
    <t>Rashodi za dodatna ulaganja na nefinancijskoj imovini</t>
  </si>
  <si>
    <t>5.8.1. MEHANIZAM ZA OPORAVAK I OTPORNOST -BESPOVRATNA SREDSTVA</t>
  </si>
  <si>
    <t xml:space="preserve">5.2. OSTALE POMOĆI </t>
  </si>
  <si>
    <t>3.2. PRIHODI OD PRUŽENIH USLUGA</t>
  </si>
  <si>
    <t>4.0. PRIHOD OD KOMUNALNE NAKNADE I KOMUNALNOG DOPRINOSA</t>
  </si>
  <si>
    <t>4.5. PRIHOD OD ŠUMSKOG DOPRINOSA</t>
  </si>
  <si>
    <t>1.9. OSTALI PRIHODI</t>
  </si>
  <si>
    <t>1.8. PRIMICI OD FINANCIJSKE IMOVINE I ZADUŽIVANJA</t>
  </si>
  <si>
    <t>Vlastiti izvori</t>
  </si>
  <si>
    <t>Rezultat poslovanja</t>
  </si>
  <si>
    <t>Članak 7.</t>
  </si>
  <si>
    <t>Članak 8.</t>
  </si>
  <si>
    <t xml:space="preserve">Obrazloženje čini sastavni dio ovog Proračuna. </t>
  </si>
  <si>
    <t>III. ZAVRŠNA ODREDBA</t>
  </si>
  <si>
    <t>Članak 9.</t>
  </si>
  <si>
    <t>_____________________________</t>
  </si>
  <si>
    <t>KLASA: 400-08/25-01/1</t>
  </si>
  <si>
    <t>5.0.12</t>
  </si>
  <si>
    <t>POMOĆI IZ DRŽAVNOG PRORAČUNA KROZ NACIONALNO SUFINANCIRANJE</t>
  </si>
  <si>
    <t>5.6.5 EUROPSKI POLJOPRIVREDNI FOND ZA RURALNI RAZVOJ</t>
  </si>
  <si>
    <t xml:space="preserve">5.6.3 EUROPSKI FOND ZA REGIONALNI RAZVOJ </t>
  </si>
  <si>
    <t xml:space="preserve">5.0.12 POMOĆI IZ DRŽAVNOG PRORAČUNA KROZ NACIONALNO SUFINANCIRANJE </t>
  </si>
  <si>
    <t xml:space="preserve">OPĆINSKO VIJEĆE OPĆINE MOLVE </t>
  </si>
  <si>
    <t>Zdravko Tuba</t>
  </si>
  <si>
    <t xml:space="preserve">          Na temelju članka 42. stavka 1. Zakona o proračunu ("Narodne novine" broj 144/21.) i članka 27. Statuta Općine Molve  </t>
  </si>
  <si>
    <t xml:space="preserve">Povećanje/
smanjenje </t>
  </si>
  <si>
    <t>Novi plan
za 2026.</t>
  </si>
  <si>
    <t>Razdjel 001</t>
  </si>
  <si>
    <t>PREDSTAVNIČKO TIJELO I NJIHOVA RADNA TIJELA</t>
  </si>
  <si>
    <t>Glava 00101</t>
  </si>
  <si>
    <t>Program  1000</t>
  </si>
  <si>
    <t>DONOŠENJE AKATA I MJERA IZ DJELOKRUGA PREDSTAVNIČKOG TIJELA</t>
  </si>
  <si>
    <t>Aktivnost A100001</t>
  </si>
  <si>
    <t>RAD  PREDSTAVNIČKOG TIJELA I RADNIH TIJELA</t>
  </si>
  <si>
    <t>Izvor  1.3.</t>
  </si>
  <si>
    <t>Aktivnost A100008</t>
  </si>
  <si>
    <t>NAGRADE ZA POSTIGNUĆA I DOPRINOS OD ZNAČAJA ZA RAZVITAK I UGLED OPĆINE</t>
  </si>
  <si>
    <t>Izvor  5.0.</t>
  </si>
  <si>
    <t>Program 1001</t>
  </si>
  <si>
    <t>PROGRAM POLITIČKIH STRANAKA</t>
  </si>
  <si>
    <t>OSNOVNE FUNKCIJE STRANAKA</t>
  </si>
  <si>
    <t>Program 1026</t>
  </si>
  <si>
    <t>SAVJET MLADIH</t>
  </si>
  <si>
    <t>Razdjel 002</t>
  </si>
  <si>
    <t>IZVRŠNO TIJELO</t>
  </si>
  <si>
    <t>Glava 00201</t>
  </si>
  <si>
    <t>Program 1018</t>
  </si>
  <si>
    <t>DONOŠENJE AKATA I MJERA IZ DJELOKRUGA IZVRŠNOG TIJELA</t>
  </si>
  <si>
    <t>Izvor  1.1.</t>
  </si>
  <si>
    <t>Razdjel 003</t>
  </si>
  <si>
    <t>JEDINSTVENI UPRAVNI ODJEL</t>
  </si>
  <si>
    <t>Glava 00301</t>
  </si>
  <si>
    <t>Program 1002</t>
  </si>
  <si>
    <t>PRIPREMA AKATA IZ DJELOKRUGA TIJELA</t>
  </si>
  <si>
    <t>ADMINISTRATIVNO, STRUČNO I TEHNIČKO OSOBLJE</t>
  </si>
  <si>
    <t>Izvor  1.2.</t>
  </si>
  <si>
    <t>Izvor  1.4.</t>
  </si>
  <si>
    <t>Izvor  4.3.</t>
  </si>
  <si>
    <t>Izvor  5.2.</t>
  </si>
  <si>
    <t>Izvor  5.6.</t>
  </si>
  <si>
    <t>POMOĆI OD MINISTARSTVA REGIONALOG RAZVOJA</t>
  </si>
  <si>
    <t>Izvor  5.6.1</t>
  </si>
  <si>
    <t>Aktivnost A100002</t>
  </si>
  <si>
    <t>TEKUĆE DONACIJE I NAKNADE ŠTETA</t>
  </si>
  <si>
    <t>Aktivnost A100003</t>
  </si>
  <si>
    <t>TEKUĆA ZALIHA PRORAČUNA</t>
  </si>
  <si>
    <t>Aktivnost A100005</t>
  </si>
  <si>
    <t>ELEMENTARNA NEPOGODA I NAKNADA ŠTETE</t>
  </si>
  <si>
    <t>Aktivnost A100007</t>
  </si>
  <si>
    <t>ODRŽAVANJE OBJEKATA U VLASNIŠTVU OPĆINE</t>
  </si>
  <si>
    <t>Izvor  7.2.</t>
  </si>
  <si>
    <t>Kapitalni projekt K100001</t>
  </si>
  <si>
    <t>DODATNA ULAGANJA NA ZGRADAMA U VLASNIŠTVU OPĆINE MOLVE</t>
  </si>
  <si>
    <t>Izvor  7.1.</t>
  </si>
  <si>
    <t>Kapitalni projekt K100002</t>
  </si>
  <si>
    <t>OPREMANJE NEKRETNINA U VLASNIŠTVU OPĆINE MOLVE</t>
  </si>
  <si>
    <t>Kapitalni projekt K100003</t>
  </si>
  <si>
    <t>NABAVA DUGOTRAJNE IMOVINE</t>
  </si>
  <si>
    <t>Izvor  6.2.</t>
  </si>
  <si>
    <t>Tekući projekt T100002</t>
  </si>
  <si>
    <t>TROŠAK OBRADE I OTPLATA DUGOROČNOG KREDITA</t>
  </si>
  <si>
    <t>Tekući projekt T100004</t>
  </si>
  <si>
    <t>OKVIRNI KREDIT</t>
  </si>
  <si>
    <t>Tekući projekt T100005</t>
  </si>
  <si>
    <t>REVOLVING KREDIT</t>
  </si>
  <si>
    <t>Program 1021</t>
  </si>
  <si>
    <t>AKTIVNA POLITIKA ZAPOŠLJAVANJA</t>
  </si>
  <si>
    <t>Tekući projekt T100001</t>
  </si>
  <si>
    <t>ZAPOŠLJAVANJE LOKALNOG STANOVNIŠTVA U JAVNIM RADOVIMA</t>
  </si>
  <si>
    <t>Glava 00302</t>
  </si>
  <si>
    <t>VATROGASTVO I CIVILNA ZAŠTITA</t>
  </si>
  <si>
    <t>Program 1003</t>
  </si>
  <si>
    <t>ZAŠTITA OD POŽARA I CIVILNA ZAŠTITA</t>
  </si>
  <si>
    <t>OSNOVNA DJELATNOST VATROGASNIH POSTROJBI</t>
  </si>
  <si>
    <t>ZAŠTITA NA RADU</t>
  </si>
  <si>
    <t>CIVILNA ZAŠTITA</t>
  </si>
  <si>
    <t>Aktivnost A100006</t>
  </si>
  <si>
    <t>FINANCIRANJE  HGSS-STANICA KOPRIVNICA</t>
  </si>
  <si>
    <t>VOZILA U OPERATIVNOM LEASINGU</t>
  </si>
  <si>
    <t>Glava 00303</t>
  </si>
  <si>
    <t>GOSPODARSTVO</t>
  </si>
  <si>
    <t>Program 1004</t>
  </si>
  <si>
    <t>POTICANJE RAZVOJA GOSPODARSTVA I TURIZMA</t>
  </si>
  <si>
    <t>RAZVOJ TURIZMA</t>
  </si>
  <si>
    <t>Aktivnost A100004</t>
  </si>
  <si>
    <t>POTICAJ DJELOVANJA UDRUGA U GOSPODARSTVU</t>
  </si>
  <si>
    <t>POMOĆ KOMUNALNOM PODUZEĆU</t>
  </si>
  <si>
    <t>Aktivnost A100010</t>
  </si>
  <si>
    <t>POTICANJE OSNIVANJA GOSPODARSKIH SUBJEKATA I ZAPOŠLJAVANJA</t>
  </si>
  <si>
    <t>Aktivnost A100013</t>
  </si>
  <si>
    <t>POTICAJ DJELOVANJA TURISTIČKE ZAJEDNICE</t>
  </si>
  <si>
    <t>Aktivnost A100014</t>
  </si>
  <si>
    <t>SUFINANCIRANJE RADA POLJOPRIVREDNOG REDARA</t>
  </si>
  <si>
    <t>Aktivnost A100016</t>
  </si>
  <si>
    <t>NAGRADE ZA UREĐENOST OKUĆNICA</t>
  </si>
  <si>
    <t>Kapitalni projekt K100015</t>
  </si>
  <si>
    <t>ETNO KUĆA</t>
  </si>
  <si>
    <t>Kapitalni projekt K100025</t>
  </si>
  <si>
    <t>ULAGANJA NA VODENICI</t>
  </si>
  <si>
    <t>Kapitalni projekt K100026</t>
  </si>
  <si>
    <t>GRAĐEVINSKI OBJEKTI</t>
  </si>
  <si>
    <t>Kapitalni projekt K100029</t>
  </si>
  <si>
    <t>PROJEKT REVITALIZACIJE JEZERA  ČINGI LINGI</t>
  </si>
  <si>
    <t>Kapitalni projekt K100030</t>
  </si>
  <si>
    <t>TRŽNICA</t>
  </si>
  <si>
    <t>Izvor  5.6.5</t>
  </si>
  <si>
    <t>EUROPSKI POLJOPRIVREDNI FOND ZA RURALNI RAZVOJ</t>
  </si>
  <si>
    <t>Kapitalni projekt K100031</t>
  </si>
  <si>
    <t>STANICA ZA MJERENJE KVALITETE ZRAKA I BUKE</t>
  </si>
  <si>
    <t>Kapitalni projekt K100032</t>
  </si>
  <si>
    <t>BIKE SHARING SUSTAV</t>
  </si>
  <si>
    <t>SUBVENCIJE U STOČARSTVU</t>
  </si>
  <si>
    <t>Tekući projekt T100008</t>
  </si>
  <si>
    <t>SUFINANCIRANJE NAJMA POSLOVNIM SUBJEKTIMA</t>
  </si>
  <si>
    <t>Tekući projekt T100009</t>
  </si>
  <si>
    <t>ZELENA I DIGITALNA TRANSFORMACIJA</t>
  </si>
  <si>
    <t>Izvor  5.8.</t>
  </si>
  <si>
    <t>POMOĆI MINISTARSTVA ZNANOSTI,OBRAZOVANJA I MLADIH</t>
  </si>
  <si>
    <t>Izvor  5.8.1</t>
  </si>
  <si>
    <t>MEHANIZAM ZA OPORAVAK I OTPORNOST - BESPOVRATNA SREDSTVA</t>
  </si>
  <si>
    <t>Program 1023</t>
  </si>
  <si>
    <t>POTICANJE RAZVOJA POLJOPRIVREDE</t>
  </si>
  <si>
    <t>SUBVENCIJE  ZA KAPITALNA ULAGANJA</t>
  </si>
  <si>
    <t>POTICANJE OSIGURANJA U POLJOPRIVREDI</t>
  </si>
  <si>
    <t>POTPORE ZA KUPNJU JUNICA I NAZIMICA</t>
  </si>
  <si>
    <t>Glava 00304</t>
  </si>
  <si>
    <t>KOMUNALNA INFRASTRUKTURA</t>
  </si>
  <si>
    <t>Program 1005</t>
  </si>
  <si>
    <t>ODRŽAVANJE OBJEKATA I UREĐAJA KOMUNALNE INFRASTRUKTURE</t>
  </si>
  <si>
    <t>ODRŽAVANJE OBJEKATA I UREĐAJA  KOMUNALNE INFRASTRUKTURE</t>
  </si>
  <si>
    <t>Izvor  4.0.</t>
  </si>
  <si>
    <t>PRIHODI OD KOMUNALNE NAKNADE I KOMUNALNOG DOPRINOSA</t>
  </si>
  <si>
    <t>ODRŽAVANJE  CESTA I KANALA OBORINSKE ODVODNJE</t>
  </si>
  <si>
    <t>JAVNA RASVJETA</t>
  </si>
  <si>
    <t>ODRŽAVANJE JAVNIH POVRŠINA I GROBLJA</t>
  </si>
  <si>
    <t>Izvor  3.2.</t>
  </si>
  <si>
    <t>PRIGODNO UKRAŠAVANJE</t>
  </si>
  <si>
    <t>IZNOŠENJE I ODVOZ SMEĆA</t>
  </si>
  <si>
    <t>KATASTARSKO -GEODETSKA IZMJERA NA PODRUČJU OPĆINE</t>
  </si>
  <si>
    <t>REKONSTRUKCIJA/MODERNIZACIJA JAVNE RASVJETE</t>
  </si>
  <si>
    <t>Aktivnost A100012</t>
  </si>
  <si>
    <t>GOSPODARENJE RECIKLAŽNIM DVORIŠTEM</t>
  </si>
  <si>
    <t>NABAVA OPREME - PROMETNA SIGNALIZACIJA I SIGURNOST</t>
  </si>
  <si>
    <t>OPREMANJE I UREĐENJE  IGRALIŠTA</t>
  </si>
  <si>
    <t>NABAVA KANTI ZA SMEĆE ZA DOMAĆINSTVA</t>
  </si>
  <si>
    <t>SANACIJA DIVLJIH DEPONIJA</t>
  </si>
  <si>
    <t>UREĐENJE NASELJA ČINGI LINGI</t>
  </si>
  <si>
    <t>Tekući projekt T100010</t>
  </si>
  <si>
    <t>ESCO MODEL ZAMJENE RASVJETNIH TIJELA</t>
  </si>
  <si>
    <t>Program 1006</t>
  </si>
  <si>
    <t>IZGRADNJA OBJEKATA I UREĐAJA KOMUNALNE INFRASTRUKTURE</t>
  </si>
  <si>
    <t>Kapitalni projekt K100019</t>
  </si>
  <si>
    <t>PRODUŽETAK MREŽE</t>
  </si>
  <si>
    <t>Kapitalni projekt K100022</t>
  </si>
  <si>
    <t>KOLNICI, KOLNI PRILAZI I PJEŠAČKE STAZA NA PODRUČJU OPĆINE MOLVE</t>
  </si>
  <si>
    <t>Izvor  4.5.</t>
  </si>
  <si>
    <t>PROJEKTIRANJE KOMUNALNE INFRASTRUKTURE</t>
  </si>
  <si>
    <t>OTKUP ZEMLJIŠTA ZA IZGRADNJU INFRASTRUKTURE</t>
  </si>
  <si>
    <t>Program 1027</t>
  </si>
  <si>
    <t>PROGRAM POTICAJNE STANOGRADNJE</t>
  </si>
  <si>
    <t>PROGRAM PRIUŠTIVOG STANOVANJA</t>
  </si>
  <si>
    <t>Glava 00305</t>
  </si>
  <si>
    <t>PROGRAMSKA DJELATNOST KULTURE</t>
  </si>
  <si>
    <t>Program 1007</t>
  </si>
  <si>
    <t>PROGRAM JAVNIH POTREBA U KULTURI</t>
  </si>
  <si>
    <t>PROSLAVA DANA OPĆINE</t>
  </si>
  <si>
    <t>Izvor  1.9.</t>
  </si>
  <si>
    <t>UDRUGE U KULTURI</t>
  </si>
  <si>
    <t>POTICANJE TISKANJA I IZDAVANJA STRUČNE LITERATURE</t>
  </si>
  <si>
    <t>POKRETNA KNJIŽNICA BIBLIOBUS</t>
  </si>
  <si>
    <t>ORGANIZACIJA KULTURNIH DOGAĐANJA</t>
  </si>
  <si>
    <t>REKONSTRUKCIJA  DRUŠTVENOG DOMA/KULTURNOG CENTRA</t>
  </si>
  <si>
    <t>Kapitalni projekt K100004</t>
  </si>
  <si>
    <t>REKONSTRUKCIJA DRUŠTVENOG DOMA U NASELJU REPAŠ</t>
  </si>
  <si>
    <t>Kapitalni projekt K100007</t>
  </si>
  <si>
    <t>REKONSTRUKCIJA DRUŠTVENOG DOMA U MOLVE GREDAMA</t>
  </si>
  <si>
    <t>Izvor  5.0.12</t>
  </si>
  <si>
    <t>Kapitalni projekt K100008</t>
  </si>
  <si>
    <t>UREĐENJE GALERIJE/ETNO ZBIRKE</t>
  </si>
  <si>
    <t>Program 1009</t>
  </si>
  <si>
    <t>PROGRAM JAVNIH POTREBA U RELIGIJI</t>
  </si>
  <si>
    <t>POMOĆ ŽUPAMA</t>
  </si>
  <si>
    <t>OBNOVA SAKRALNE BAŠTINE</t>
  </si>
  <si>
    <t>Kapitalni projekt 9K10002</t>
  </si>
  <si>
    <t>PASTORALNI CENTAR</t>
  </si>
  <si>
    <t>Izvor  5.6.3</t>
  </si>
  <si>
    <t>Glava 00306</t>
  </si>
  <si>
    <t>PROGRAMSKA DJELATNOST SPORTA</t>
  </si>
  <si>
    <t>Program 1010</t>
  </si>
  <si>
    <t>PROGRAM JAVNIH POTREBA U SPORTU</t>
  </si>
  <si>
    <t>UDRUGE U SPORTU</t>
  </si>
  <si>
    <t>POTICANJE SPORTSKO-REKREATIVNIH AKTIVNOSTI</t>
  </si>
  <si>
    <t>NAGRADE ZA SPORTSKA POSTIGNUĆA</t>
  </si>
  <si>
    <t>Kapitalni projekt K100006</t>
  </si>
  <si>
    <t>INVESTICIJE U SPORTSKE GRAĐEVINE</t>
  </si>
  <si>
    <t>UREĐENJE SPORTSKIH TERENA</t>
  </si>
  <si>
    <t>STREET WORKOUT PARK MOLVE</t>
  </si>
  <si>
    <t>Glava 00307</t>
  </si>
  <si>
    <t>PROGRAMSKA DJELATNOST SOCIJALNE ZAŠTITE I ZDRAVSTVA</t>
  </si>
  <si>
    <t>Program 1011</t>
  </si>
  <si>
    <t>PROGRAM SOCIJALNE SKRBI, NOVČANIH POMOĆI I ZDRAVSTVENE ZAŠTITE</t>
  </si>
  <si>
    <t>POMOĆ POJEDINCIMA I OBITELJIMA</t>
  </si>
  <si>
    <t>PROVOĐENJE NATALITETNIH MJERA</t>
  </si>
  <si>
    <t>SUFINANCIRANJE OSTALE ZDRAVSTVENE ZAŠTITE</t>
  </si>
  <si>
    <t>POKLON PAKETI - SV.NIKOLA</t>
  </si>
  <si>
    <t>Aktivnost A100015</t>
  </si>
  <si>
    <t>DARIVANJE KUĆANSTVA POKLON PAKETIMA</t>
  </si>
  <si>
    <t>SUFINANCIRANJE ODVOZA OTPADA MJEŠTANIMA</t>
  </si>
  <si>
    <t>Aktivnost A100017</t>
  </si>
  <si>
    <t>SUFINANCIRANJE NABAVE  RADNIH BILJEŽNICA I/ILI UDŽBENIKA</t>
  </si>
  <si>
    <t>Aktivnost A100021</t>
  </si>
  <si>
    <t>SUFINANCIRANJE PUTOVANJA UČENIKA "ŠKOLA U PRIRODI" I ZA MATURALNO PUTOVANJE</t>
  </si>
  <si>
    <t>Aktivnost A100022</t>
  </si>
  <si>
    <t>SUFINANCIRANJE USLUGE PLAĆANJA RAČUNA</t>
  </si>
  <si>
    <t>Aktivnost A100023</t>
  </si>
  <si>
    <t>SUFINANCIRANJE PRIKLJUČAKA</t>
  </si>
  <si>
    <t>Aktivnost A100024</t>
  </si>
  <si>
    <t>PROGRAM ZA MLADE</t>
  </si>
  <si>
    <t>Aktivnost A100026</t>
  </si>
  <si>
    <t>SUFINANCIRANJE RUŠENJA STARIH,ZAPUŠTENIH I OPASNIH OBJEKATA</t>
  </si>
  <si>
    <t>Aktivnost A100028</t>
  </si>
  <si>
    <t>SUFINANCIRANJE ENERGETSKE OBNOVE</t>
  </si>
  <si>
    <t>Aktivnost A100030</t>
  </si>
  <si>
    <t>SUFINANCIRANJE ENERGETSKIH TROŠKOVA</t>
  </si>
  <si>
    <t>Aktivnost A100032</t>
  </si>
  <si>
    <t>SUFINANCIRANJE UDOMLJAVANJA PASA</t>
  </si>
  <si>
    <t>Aktivnost A100033</t>
  </si>
  <si>
    <t>SUFINANCIRANJE CENTRA ZA STARIJE OSOBE ĐURĐEVAC</t>
  </si>
  <si>
    <t>ZAŽELI -PROGRAM ZAPOŠLJAVANJA ŽENA</t>
  </si>
  <si>
    <t>PROJEKT "PUNINA ŽIVOTA"</t>
  </si>
  <si>
    <t>Program 1012</t>
  </si>
  <si>
    <t>HUMANITARNA SKRB KROZ UDRUGE GRAĐANA</t>
  </si>
  <si>
    <t>HUMANITARNE UDRUGE</t>
  </si>
  <si>
    <t>HUMANITARNA DJELATNOST CRVENOG KRIŽA</t>
  </si>
  <si>
    <t>OSTALE UDRUGE</t>
  </si>
  <si>
    <t>Glava 00308</t>
  </si>
  <si>
    <t>JAVNE USTANOVE ŠKOLSKOG OBRAZOVANJA</t>
  </si>
  <si>
    <t>Program 1013</t>
  </si>
  <si>
    <t>PROGRAM  OSNOVNOŠKOLSKOG OBRAZOVANJA</t>
  </si>
  <si>
    <t>REDOVNA DJELATNOST OSNOVNE ŠKOLE MOLVE</t>
  </si>
  <si>
    <t>AKCIJA "SIGURNO U PROMETU"</t>
  </si>
  <si>
    <t>NAGRADE USPJEŠNIM UČITELJIMA I UČENICIMA</t>
  </si>
  <si>
    <t>SUFINANCIRANJE PRIJEVOZA UČENIKA S TEŠKOĆAMA U RAZVOJU</t>
  </si>
  <si>
    <t>Program 1014</t>
  </si>
  <si>
    <t>PROGRAM SREDNJOŠKOLSKOG I VISOKOG OBRAZOVANJA</t>
  </si>
  <si>
    <t>POMOĆI ZA OBRAZOVANJE</t>
  </si>
  <si>
    <t>Izvor  1.8.</t>
  </si>
  <si>
    <t>Glava 00309</t>
  </si>
  <si>
    <t>JAVNE USTANOVE PREDŠKOLSKOG ODGOJA</t>
  </si>
  <si>
    <t>Program 1015</t>
  </si>
  <si>
    <t>REDOVNI PROGRAM ODGOJA, NAOBRAZBE I SKRBI</t>
  </si>
  <si>
    <t>ODGOJNO I TEHNIČKO OSOBLJE, JASLICE I VRTIĆ</t>
  </si>
  <si>
    <t>Korisnik  07</t>
  </si>
  <si>
    <t>DJEČJI VRTIĆ PČELICA MOLVE</t>
  </si>
  <si>
    <t>SUFINANCIRANJE CIJENE SMJEŠTAJA DJECE U PRIVATNIM VRTIĆIMA</t>
  </si>
  <si>
    <t>Aktivnost 5A10003</t>
  </si>
  <si>
    <t>SMJEŠTAJ DJECE U VRTIĆIMA DRUGIH JL(R)S</t>
  </si>
  <si>
    <t>Program 1025</t>
  </si>
  <si>
    <t>GRADNJA ZGRADE VRTIĆKO-PREDŠKOLSKOG ODGOJA</t>
  </si>
  <si>
    <t>Izvor  8.1.</t>
  </si>
  <si>
    <t>Razdjel 004</t>
  </si>
  <si>
    <t>MANJAK PRIHODA</t>
  </si>
  <si>
    <t>Program 1022</t>
  </si>
  <si>
    <t>MANJAK PRIHODA IZ PRETHODNE GODINE</t>
  </si>
  <si>
    <t>Aktivnost A100011</t>
  </si>
  <si>
    <t>MANJAK PRIHODA IZ 2025.GODINE</t>
  </si>
  <si>
    <t>financiranja i ekonomskoj klasifikaciji na razini skupine u programe koji se sastoje od aktivnosti i projekata kako slijedi:</t>
  </si>
  <si>
    <t xml:space="preserve">         Procijenjeni preneseni manjak prihoda Općine Molve u 2026. godini  iz prethodne godine iznosi 297.162,00 eura i u cijelosti se planira podmiriti u jednoj </t>
  </si>
  <si>
    <t>proračunskoj godini. Procijenjeni preneseni manjak poslovanja proračunskog korisnika Dječjeg vrtića "Pčelica" Molve u 2026. godini  iz prethodne godine iznosi</t>
  </si>
  <si>
    <t>111.100,00 eura i u cijelosti se planira podmiriti u jednoj proračunskoj godini.Sukladno navedenom, Općina Molve i proračunski korisnik nisu u obvezi postupiti</t>
  </si>
  <si>
    <t>po članku 37. Zakona o proračunu ( Narodne novine 144/21.) u svezi izrade višegodišnjeg plana uravnoteženja.</t>
  </si>
  <si>
    <t xml:space="preserve">                 PREDSJEDNIK OPĆINSKOG VIJEĆA:</t>
  </si>
  <si>
    <t>Prihodi i rashodi  prema ekonomskoj klasifikaciji (tablica A1.)  i prema izvorima financiranja (tablica A2.) planirani u A. Računu</t>
  </si>
  <si>
    <t>prihoda i rashoda mijenjaju se kako slijedi:</t>
  </si>
  <si>
    <t>Rashodi prema funkcijskoj klasifikaciji ( Tablica A3.) planirani u A. Računu prihoda i rashoda mijenjaju se kako slijedi:</t>
  </si>
  <si>
    <t xml:space="preserve">Primici i izdaci prema ekonomskoj klasifikaciji ( Tablica B1. ) i prema izvorima financiranja (Tablica B2.) planirani u B. Računu </t>
  </si>
  <si>
    <t>financiranja mijenjau se kako slijedi:</t>
  </si>
  <si>
    <t xml:space="preserve">Raspoloživa sredstva iz prethodnih godina ( višak/manjak prihoda) prema ekonomskoj klasifikaciji ( Tablica C1.) ne mijenju se i </t>
  </si>
  <si>
    <t>ostaju planirana kako slijedi:</t>
  </si>
  <si>
    <t>Tablica A1. Prihodi i rashodi prema ekonomskoj klasifikaciji                                                                                                                                                           EUR</t>
  </si>
  <si>
    <t>Tablica B1. Račun financiranja prema ekonomskoj klasifikaciji                                                                                                                                                EUR</t>
  </si>
  <si>
    <t>Tablica B2. Račun financiranja prema izvorima  financiranja                                                                                                                                                      EUR</t>
  </si>
  <si>
    <t xml:space="preserve">II. IZMJENE I DOPUNE PRORAČUNA OPĆINE MOLVE </t>
  </si>
  <si>
    <t xml:space="preserve">( „Službeni glasnik Općine Molve“broj 2/20., 3/21., 8/23. i 11/23. – pročišćeni tekst)  Općinsko vijeće Općine Molve na 16. sjednici održanoj </t>
  </si>
  <si>
    <t>21. kolovoza 2026. godine donijelo je</t>
  </si>
  <si>
    <t xml:space="preserve">U Proračunu Općine Molve za 2026. godinu i projekcijama za 2027. i 2028. godinu („Službeni glasnik  Općine Molve" broj 12/25.i    </t>
  </si>
  <si>
    <t xml:space="preserve">4/26. ), (u daljnjem tekstu: Proračun) u  članku 1. mijenjaju se:  </t>
  </si>
  <si>
    <t>Prihodi od prodaje proizvoda i robe te pruženih usluga, prihodi od donacija te 
povrati po protestiranim jamstvima</t>
  </si>
  <si>
    <t>U Molvama, 21. kolovoza 2026.</t>
  </si>
  <si>
    <t xml:space="preserve">          U članku 6. iznos "8.761.511,00" zamjenjuje se iznosom "9.016.511,00" te se provode izmjene i dopune rashoda i izdataka raspoređenih po izvorima</t>
  </si>
  <si>
    <t>Ove izmjene i dopune Proračuna stupaju na snagu danom donošenja i objavit će se u  "Službenom glasniku Općine Molve".</t>
  </si>
  <si>
    <t>URBROJ:2137/17-02-26-12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</si>
</sst>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A]#,##0.00;\-\ #,##0.00"/>
    <numFmt numFmtId="165" formatCode="#,##0.00_ ;\-#,##0.00\ "/>
    <numFmt numFmtId="166" formatCode="[$-1041A]#,##0.00;\-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color rgb="FFFFFFFF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79998168889431442"/>
        <bgColor rgb="FF696969"/>
      </patternFill>
    </fill>
    <fill>
      <patternFill patternType="solid">
        <fgColor rgb="FFFFC000"/>
        <bgColor rgb="FFFEDE01"/>
      </patternFill>
    </fill>
    <fill>
      <patternFill patternType="solid">
        <fgColor rgb="FFFFC000"/>
        <bgColor rgb="FFFFEE75"/>
      </patternFill>
    </fill>
    <fill>
      <patternFill patternType="solid">
        <fgColor indexed="9"/>
        <bgColor indexed="0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FFF97"/>
        <bgColor rgb="FFFFFF97"/>
      </patternFill>
    </fill>
    <fill>
      <patternFill patternType="solid">
        <fgColor rgb="FFA3C9B9"/>
        <bgColor rgb="FFA3C9B9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23" fillId="0" borderId="0"/>
  </cellStyleXfs>
  <cellXfs count="199">
    <xf numFmtId="0" fontId="0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1" applyFont="1"/>
    <xf numFmtId="0" fontId="7" fillId="0" borderId="0" xfId="1" applyFont="1" applyAlignment="1">
      <alignment horizontal="right"/>
    </xf>
    <xf numFmtId="4" fontId="9" fillId="0" borderId="0" xfId="0" applyNumberFormat="1" applyFont="1" applyFill="1"/>
    <xf numFmtId="0" fontId="7" fillId="0" borderId="0" xfId="1" applyFont="1" applyAlignment="1"/>
    <xf numFmtId="0" fontId="8" fillId="0" borderId="0" xfId="0" applyFont="1"/>
    <xf numFmtId="0" fontId="7" fillId="0" borderId="0" xfId="1" applyFont="1"/>
    <xf numFmtId="0" fontId="7" fillId="0" borderId="0" xfId="1" applyFont="1" applyFill="1"/>
    <xf numFmtId="4" fontId="7" fillId="0" borderId="0" xfId="1" applyNumberFormat="1" applyFont="1" applyFill="1" applyAlignment="1">
      <alignment wrapText="1"/>
    </xf>
    <xf numFmtId="4" fontId="7" fillId="0" borderId="0" xfId="1" applyNumberFormat="1" applyFont="1" applyAlignment="1">
      <alignment wrapText="1"/>
    </xf>
    <xf numFmtId="0" fontId="7" fillId="0" borderId="0" xfId="1" applyFont="1" applyFill="1" applyAlignment="1">
      <alignment wrapText="1"/>
    </xf>
    <xf numFmtId="0" fontId="7" fillId="0" borderId="0" xfId="1" applyFont="1" applyAlignment="1">
      <alignment wrapText="1"/>
    </xf>
    <xf numFmtId="0" fontId="11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3" borderId="0" xfId="0" applyFont="1" applyFill="1"/>
    <xf numFmtId="0" fontId="7" fillId="5" borderId="0" xfId="1" applyFont="1" applyFill="1" applyAlignment="1">
      <alignment horizontal="center" wrapText="1"/>
    </xf>
    <xf numFmtId="0" fontId="12" fillId="5" borderId="0" xfId="0" applyFont="1" applyFill="1" applyAlignment="1">
      <alignment horizontal="right" wrapText="1"/>
    </xf>
    <xf numFmtId="0" fontId="7" fillId="0" borderId="3" xfId="1" applyFont="1" applyBorder="1"/>
    <xf numFmtId="4" fontId="7" fillId="0" borderId="3" xfId="1" applyNumberFormat="1" applyFont="1" applyFill="1" applyBorder="1" applyAlignment="1">
      <alignment wrapText="1"/>
    </xf>
    <xf numFmtId="0" fontId="7" fillId="2" borderId="3" xfId="1" applyFont="1" applyFill="1" applyBorder="1"/>
    <xf numFmtId="4" fontId="7" fillId="2" borderId="3" xfId="1" applyNumberFormat="1" applyFont="1" applyFill="1" applyBorder="1" applyAlignment="1">
      <alignment wrapText="1"/>
    </xf>
    <xf numFmtId="4" fontId="8" fillId="0" borderId="3" xfId="0" applyNumberFormat="1" applyFont="1" applyBorder="1"/>
    <xf numFmtId="4" fontId="6" fillId="0" borderId="3" xfId="1" applyNumberFormat="1" applyFont="1" applyBorder="1" applyAlignment="1">
      <alignment wrapText="1"/>
    </xf>
    <xf numFmtId="4" fontId="7" fillId="0" borderId="3" xfId="1" applyNumberFormat="1" applyFont="1" applyBorder="1" applyAlignment="1">
      <alignment wrapText="1"/>
    </xf>
    <xf numFmtId="0" fontId="7" fillId="0" borderId="3" xfId="1" applyFont="1" applyFill="1" applyBorder="1"/>
    <xf numFmtId="0" fontId="7" fillId="0" borderId="3" xfId="1" applyFont="1" applyFill="1" applyBorder="1" applyAlignment="1">
      <alignment wrapText="1"/>
    </xf>
    <xf numFmtId="0" fontId="7" fillId="2" borderId="3" xfId="1" applyFont="1" applyFill="1" applyBorder="1" applyAlignment="1">
      <alignment wrapText="1"/>
    </xf>
    <xf numFmtId="4" fontId="7" fillId="2" borderId="3" xfId="1" applyNumberFormat="1" applyFont="1" applyFill="1" applyBorder="1"/>
    <xf numFmtId="0" fontId="7" fillId="2" borderId="3" xfId="1" quotePrefix="1" applyFont="1" applyFill="1" applyBorder="1" applyAlignment="1">
      <alignment wrapText="1"/>
    </xf>
    <xf numFmtId="0" fontId="7" fillId="2" borderId="3" xfId="1" quotePrefix="1" applyFont="1" applyFill="1" applyBorder="1"/>
    <xf numFmtId="3" fontId="9" fillId="5" borderId="0" xfId="0" applyNumberFormat="1" applyFont="1" applyFill="1" applyBorder="1" applyAlignment="1">
      <alignment horizontal="center"/>
    </xf>
    <xf numFmtId="4" fontId="13" fillId="0" borderId="0" xfId="0" applyNumberFormat="1" applyFont="1"/>
    <xf numFmtId="0" fontId="14" fillId="7" borderId="0" xfId="0" applyNumberFormat="1" applyFont="1" applyFill="1" applyAlignment="1">
      <alignment horizontal="left"/>
    </xf>
    <xf numFmtId="4" fontId="14" fillId="7" borderId="0" xfId="0" applyNumberFormat="1" applyFont="1" applyFill="1"/>
    <xf numFmtId="0" fontId="14" fillId="0" borderId="0" xfId="0" applyNumberFormat="1" applyFont="1" applyFill="1" applyAlignment="1">
      <alignment horizontal="left"/>
    </xf>
    <xf numFmtId="4" fontId="14" fillId="0" borderId="0" xfId="0" applyNumberFormat="1" applyFont="1" applyFill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 wrapText="1"/>
    </xf>
    <xf numFmtId="0" fontId="7" fillId="0" borderId="0" xfId="1" applyFont="1" applyFill="1" applyAlignment="1">
      <alignment horizontal="left" wrapText="1"/>
    </xf>
    <xf numFmtId="0" fontId="7" fillId="0" borderId="0" xfId="1" applyFont="1" applyFill="1" applyAlignment="1">
      <alignment horizontal="right" wrapText="1"/>
    </xf>
    <xf numFmtId="0" fontId="7" fillId="3" borderId="0" xfId="0" applyFont="1" applyFill="1" applyAlignment="1">
      <alignment horizontal="center"/>
    </xf>
    <xf numFmtId="4" fontId="8" fillId="0" borderId="0" xfId="0" applyNumberFormat="1" applyFont="1"/>
    <xf numFmtId="4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left"/>
    </xf>
    <xf numFmtId="4" fontId="17" fillId="0" borderId="0" xfId="0" applyNumberFormat="1" applyFont="1"/>
    <xf numFmtId="4" fontId="15" fillId="0" borderId="0" xfId="0" applyNumberFormat="1" applyFont="1" applyFill="1"/>
    <xf numFmtId="4" fontId="18" fillId="7" borderId="0" xfId="0" applyNumberFormat="1" applyFont="1" applyFill="1"/>
    <xf numFmtId="4" fontId="18" fillId="6" borderId="0" xfId="0" applyNumberFormat="1" applyFont="1" applyFill="1"/>
    <xf numFmtId="0" fontId="17" fillId="0" borderId="0" xfId="0" applyNumberFormat="1" applyFont="1" applyFill="1" applyAlignment="1">
      <alignment horizontal="left"/>
    </xf>
    <xf numFmtId="4" fontId="17" fillId="0" borderId="0" xfId="0" applyNumberFormat="1" applyFont="1" applyFill="1"/>
    <xf numFmtId="4" fontId="18" fillId="9" borderId="0" xfId="0" applyNumberFormat="1" applyFont="1" applyFill="1"/>
    <xf numFmtId="4" fontId="18" fillId="8" borderId="0" xfId="0" applyNumberFormat="1" applyFont="1" applyFill="1" applyBorder="1" applyAlignment="1">
      <alignment horizontal="right"/>
    </xf>
    <xf numFmtId="4" fontId="18" fillId="0" borderId="0" xfId="0" applyNumberFormat="1" applyFont="1" applyFill="1"/>
    <xf numFmtId="0" fontId="18" fillId="6" borderId="0" xfId="0" applyFont="1" applyFill="1"/>
    <xf numFmtId="0" fontId="18" fillId="6" borderId="0" xfId="0" applyFont="1" applyFill="1" applyAlignment="1">
      <alignment wrapText="1"/>
    </xf>
    <xf numFmtId="0" fontId="18" fillId="0" borderId="0" xfId="0" applyFont="1" applyFill="1"/>
    <xf numFmtId="0" fontId="18" fillId="0" borderId="0" xfId="0" applyFont="1" applyFill="1" applyAlignment="1">
      <alignment wrapText="1"/>
    </xf>
    <xf numFmtId="0" fontId="10" fillId="0" borderId="0" xfId="0" applyFont="1" applyFill="1"/>
    <xf numFmtId="4" fontId="10" fillId="0" borderId="0" xfId="0" applyNumberFormat="1" applyFont="1" applyFill="1"/>
    <xf numFmtId="0" fontId="14" fillId="9" borderId="0" xfId="0" applyFont="1" applyFill="1"/>
    <xf numFmtId="0" fontId="18" fillId="9" borderId="0" xfId="0" applyFont="1" applyFill="1" applyAlignment="1">
      <alignment wrapText="1"/>
    </xf>
    <xf numFmtId="0" fontId="20" fillId="12" borderId="0" xfId="0" applyFont="1" applyFill="1"/>
    <xf numFmtId="4" fontId="20" fillId="12" borderId="0" xfId="0" applyNumberFormat="1" applyFont="1" applyFill="1"/>
    <xf numFmtId="0" fontId="20" fillId="13" borderId="0" xfId="0" applyFont="1" applyFill="1"/>
    <xf numFmtId="4" fontId="20" fillId="13" borderId="0" xfId="0" applyNumberFormat="1" applyFont="1" applyFill="1"/>
    <xf numFmtId="0" fontId="14" fillId="10" borderId="0" xfId="2" applyNumberFormat="1" applyFont="1" applyFill="1" applyBorder="1" applyAlignment="1">
      <alignment horizontal="left" vertical="center" wrapText="1" readingOrder="1"/>
    </xf>
    <xf numFmtId="0" fontId="14" fillId="10" borderId="0" xfId="2" applyNumberFormat="1" applyFont="1" applyFill="1" applyBorder="1" applyAlignment="1">
      <alignment vertical="center" wrapText="1" readingOrder="1"/>
    </xf>
    <xf numFmtId="0" fontId="14" fillId="11" borderId="0" xfId="2" applyNumberFormat="1" applyFont="1" applyFill="1" applyBorder="1" applyAlignment="1">
      <alignment horizontal="left" vertical="center" wrapText="1" readingOrder="1"/>
    </xf>
    <xf numFmtId="0" fontId="14" fillId="11" borderId="0" xfId="2" applyNumberFormat="1" applyFont="1" applyFill="1" applyBorder="1" applyAlignment="1">
      <alignment vertical="center" wrapText="1" readingOrder="1"/>
    </xf>
    <xf numFmtId="4" fontId="21" fillId="0" borderId="0" xfId="0" applyNumberFormat="1" applyFont="1" applyFill="1" applyAlignment="1">
      <alignment horizontal="right"/>
    </xf>
    <xf numFmtId="4" fontId="18" fillId="4" borderId="0" xfId="0" applyNumberFormat="1" applyFont="1" applyFill="1"/>
    <xf numFmtId="4" fontId="18" fillId="0" borderId="0" xfId="0" applyNumberFormat="1" applyFont="1"/>
    <xf numFmtId="4" fontId="18" fillId="0" borderId="0" xfId="1" applyNumberFormat="1" applyFont="1" applyFill="1" applyAlignment="1">
      <alignment wrapText="1"/>
    </xf>
    <xf numFmtId="4" fontId="18" fillId="0" borderId="0" xfId="0" applyNumberFormat="1" applyFont="1" applyAlignment="1">
      <alignment horizontal="center"/>
    </xf>
    <xf numFmtId="4" fontId="17" fillId="0" borderId="0" xfId="0" applyNumberFormat="1" applyFont="1" applyAlignment="1">
      <alignment wrapText="1"/>
    </xf>
    <xf numFmtId="4" fontId="6" fillId="0" borderId="0" xfId="1" applyNumberFormat="1" applyFont="1"/>
    <xf numFmtId="165" fontId="14" fillId="11" borderId="0" xfId="2" applyNumberFormat="1" applyFont="1" applyFill="1" applyBorder="1" applyAlignment="1">
      <alignment horizontal="right" vertical="center" wrapText="1" readingOrder="1"/>
    </xf>
    <xf numFmtId="0" fontId="22" fillId="0" borderId="0" xfId="0" applyFont="1" applyFill="1" applyBorder="1"/>
    <xf numFmtId="4" fontId="14" fillId="10" borderId="0" xfId="2" applyNumberFormat="1" applyFont="1" applyFill="1" applyBorder="1" applyAlignment="1">
      <alignment horizontal="right" vertical="center" wrapText="1" readingOrder="1"/>
    </xf>
    <xf numFmtId="4" fontId="14" fillId="11" borderId="0" xfId="2" applyNumberFormat="1" applyFont="1" applyFill="1" applyBorder="1" applyAlignment="1">
      <alignment horizontal="right" vertical="center" wrapText="1" readingOrder="1"/>
    </xf>
    <xf numFmtId="4" fontId="18" fillId="6" borderId="0" xfId="0" applyNumberFormat="1" applyFont="1" applyFill="1" applyBorder="1"/>
    <xf numFmtId="0" fontId="7" fillId="0" borderId="0" xfId="1" applyFont="1" applyFill="1" applyBorder="1" applyAlignment="1">
      <alignment wrapText="1"/>
    </xf>
    <xf numFmtId="4" fontId="7" fillId="0" borderId="0" xfId="1" applyNumberFormat="1" applyFont="1" applyFill="1" applyBorder="1"/>
    <xf numFmtId="0" fontId="6" fillId="0" borderId="0" xfId="0" applyFont="1" applyAlignment="1"/>
    <xf numFmtId="0" fontId="14" fillId="15" borderId="0" xfId="2" applyNumberFormat="1" applyFont="1" applyFill="1" applyBorder="1" applyAlignment="1">
      <alignment horizontal="left" vertical="center" wrapText="1" readingOrder="1"/>
    </xf>
    <xf numFmtId="0" fontId="14" fillId="15" borderId="0" xfId="2" applyNumberFormat="1" applyFont="1" applyFill="1" applyBorder="1" applyAlignment="1">
      <alignment vertical="center" wrapText="1" readingOrder="1"/>
    </xf>
    <xf numFmtId="4" fontId="14" fillId="15" borderId="0" xfId="2" applyNumberFormat="1" applyFont="1" applyFill="1" applyBorder="1" applyAlignment="1">
      <alignment horizontal="right" vertical="center" wrapText="1" readingOrder="1"/>
    </xf>
    <xf numFmtId="0" fontId="14" fillId="16" borderId="0" xfId="2" applyNumberFormat="1" applyFont="1" applyFill="1" applyBorder="1" applyAlignment="1">
      <alignment horizontal="left" vertical="center" wrapText="1" readingOrder="1"/>
    </xf>
    <xf numFmtId="0" fontId="14" fillId="16" borderId="0" xfId="2" applyNumberFormat="1" applyFont="1" applyFill="1" applyBorder="1" applyAlignment="1">
      <alignment vertical="center" wrapText="1" readingOrder="1"/>
    </xf>
    <xf numFmtId="4" fontId="14" fillId="16" borderId="0" xfId="2" applyNumberFormat="1" applyFont="1" applyFill="1" applyBorder="1" applyAlignment="1">
      <alignment horizontal="right" vertical="center" wrapText="1" readingOrder="1"/>
    </xf>
    <xf numFmtId="0" fontId="6" fillId="0" borderId="0" xfId="1" applyFont="1" applyAlignment="1"/>
    <xf numFmtId="0" fontId="7" fillId="0" borderId="0" xfId="0" applyFont="1" applyAlignment="1"/>
    <xf numFmtId="0" fontId="23" fillId="0" borderId="0" xfId="4"/>
    <xf numFmtId="0" fontId="15" fillId="0" borderId="0" xfId="4" applyFont="1"/>
    <xf numFmtId="0" fontId="18" fillId="17" borderId="0" xfId="4" applyFont="1" applyFill="1" applyAlignment="1" applyProtection="1">
      <alignment horizontal="left" vertical="center" wrapText="1" readingOrder="1"/>
      <protection locked="0"/>
    </xf>
    <xf numFmtId="0" fontId="18" fillId="17" borderId="0" xfId="4" applyFont="1" applyFill="1" applyAlignment="1" applyProtection="1">
      <alignment vertical="center" wrapText="1" readingOrder="1"/>
      <protection locked="0"/>
    </xf>
    <xf numFmtId="166" fontId="18" fillId="17" borderId="0" xfId="4" applyNumberFormat="1" applyFont="1" applyFill="1" applyAlignment="1" applyProtection="1">
      <alignment horizontal="right" vertical="center" wrapText="1" readingOrder="1"/>
      <protection locked="0"/>
    </xf>
    <xf numFmtId="0" fontId="18" fillId="2" borderId="1" xfId="2" applyNumberFormat="1" applyFont="1" applyFill="1" applyBorder="1" applyAlignment="1">
      <alignment vertical="center" wrapText="1" readingOrder="1"/>
    </xf>
    <xf numFmtId="0" fontId="18" fillId="2" borderId="2" xfId="2" applyNumberFormat="1" applyFont="1" applyFill="1" applyBorder="1" applyAlignment="1">
      <alignment horizontal="center" vertical="center" wrapText="1" readingOrder="1"/>
    </xf>
    <xf numFmtId="0" fontId="19" fillId="2" borderId="2" xfId="1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/>
    <xf numFmtId="0" fontId="20" fillId="8" borderId="0" xfId="0" applyFont="1" applyFill="1"/>
    <xf numFmtId="4" fontId="20" fillId="8" borderId="0" xfId="0" applyNumberFormat="1" applyFont="1" applyFill="1"/>
    <xf numFmtId="4" fontId="18" fillId="8" borderId="0" xfId="0" applyNumberFormat="1" applyFont="1" applyFill="1"/>
    <xf numFmtId="0" fontId="14" fillId="0" borderId="0" xfId="2" applyNumberFormat="1" applyFont="1" applyFill="1" applyBorder="1" applyAlignment="1">
      <alignment horizontal="left" vertical="center" wrapText="1" readingOrder="1"/>
    </xf>
    <xf numFmtId="0" fontId="14" fillId="0" borderId="0" xfId="2" applyNumberFormat="1" applyFont="1" applyFill="1" applyBorder="1" applyAlignment="1">
      <alignment vertical="center" wrapText="1" readingOrder="1"/>
    </xf>
    <xf numFmtId="4" fontId="14" fillId="0" borderId="0" xfId="2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11" fillId="0" borderId="0" xfId="0" applyFont="1" applyFill="1" applyBorder="1" applyAlignment="1">
      <alignment horizontal="left"/>
    </xf>
    <xf numFmtId="0" fontId="18" fillId="8" borderId="0" xfId="0" applyFont="1" applyFill="1"/>
    <xf numFmtId="0" fontId="6" fillId="0" borderId="0" xfId="1" applyFont="1" applyAlignment="1">
      <alignment horizontal="left"/>
    </xf>
    <xf numFmtId="0" fontId="19" fillId="6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18" fillId="6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left"/>
    </xf>
    <xf numFmtId="0" fontId="7" fillId="8" borderId="0" xfId="0" applyFont="1" applyFill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Fill="1"/>
    <xf numFmtId="4" fontId="11" fillId="0" borderId="0" xfId="0" applyNumberFormat="1" applyFont="1" applyFill="1" applyBorder="1"/>
    <xf numFmtId="0" fontId="9" fillId="6" borderId="0" xfId="0" applyFont="1" applyFill="1"/>
    <xf numFmtId="0" fontId="9" fillId="6" borderId="0" xfId="0" applyFont="1" applyFill="1" applyAlignment="1">
      <alignment wrapText="1"/>
    </xf>
    <xf numFmtId="164" fontId="9" fillId="14" borderId="0" xfId="2" applyNumberFormat="1" applyFont="1" applyFill="1" applyBorder="1" applyAlignment="1">
      <alignment horizontal="right" vertical="center" wrapText="1" readingOrder="1"/>
    </xf>
    <xf numFmtId="0" fontId="12" fillId="10" borderId="0" xfId="2" applyNumberFormat="1" applyFont="1" applyFill="1" applyBorder="1" applyAlignment="1">
      <alignment horizontal="left" vertical="center" wrapText="1" readingOrder="1"/>
    </xf>
    <xf numFmtId="0" fontId="12" fillId="10" borderId="0" xfId="2" applyNumberFormat="1" applyFont="1" applyFill="1" applyBorder="1" applyAlignment="1">
      <alignment vertical="center" wrapText="1" readingOrder="1"/>
    </xf>
    <xf numFmtId="164" fontId="12" fillId="10" borderId="0" xfId="2" applyNumberFormat="1" applyFont="1" applyFill="1" applyBorder="1" applyAlignment="1">
      <alignment horizontal="right" vertical="center" wrapText="1" readingOrder="1"/>
    </xf>
    <xf numFmtId="4" fontId="13" fillId="0" borderId="0" xfId="0" applyNumberFormat="1" applyFont="1" applyFill="1"/>
    <xf numFmtId="0" fontId="12" fillId="11" borderId="0" xfId="2" applyNumberFormat="1" applyFont="1" applyFill="1" applyBorder="1" applyAlignment="1">
      <alignment horizontal="left" vertical="center" wrapText="1" readingOrder="1"/>
    </xf>
    <xf numFmtId="0" fontId="12" fillId="11" borderId="0" xfId="2" applyNumberFormat="1" applyFont="1" applyFill="1" applyBorder="1" applyAlignment="1">
      <alignment vertical="center" wrapText="1" readingOrder="1"/>
    </xf>
    <xf numFmtId="164" fontId="12" fillId="11" borderId="0" xfId="2" applyNumberFormat="1" applyFont="1" applyFill="1" applyBorder="1" applyAlignment="1">
      <alignment horizontal="right" vertical="center" wrapText="1" readingOrder="1"/>
    </xf>
    <xf numFmtId="165" fontId="12" fillId="10" borderId="0" xfId="2" applyNumberFormat="1" applyFont="1" applyFill="1" applyBorder="1" applyAlignment="1">
      <alignment horizontal="right" vertical="center" wrapText="1" readingOrder="1"/>
    </xf>
    <xf numFmtId="164" fontId="9" fillId="11" borderId="0" xfId="2" applyNumberFormat="1" applyFont="1" applyFill="1" applyBorder="1" applyAlignment="1">
      <alignment horizontal="right" vertical="center" wrapText="1" readingOrder="1"/>
    </xf>
    <xf numFmtId="165" fontId="12" fillId="11" borderId="0" xfId="2" applyNumberFormat="1" applyFont="1" applyFill="1" applyBorder="1" applyAlignment="1">
      <alignment horizontal="right" vertical="center" wrapText="1" readingOrder="1"/>
    </xf>
    <xf numFmtId="165" fontId="9" fillId="14" borderId="0" xfId="2" applyNumberFormat="1" applyFont="1" applyFill="1" applyBorder="1" applyAlignment="1">
      <alignment horizontal="right" vertical="center" wrapText="1" readingOrder="1"/>
    </xf>
    <xf numFmtId="0" fontId="24" fillId="0" borderId="0" xfId="0" applyFont="1" applyFill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right"/>
    </xf>
    <xf numFmtId="0" fontId="7" fillId="3" borderId="0" xfId="0" applyFont="1" applyFill="1" applyAlignment="1">
      <alignment wrapTex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25" fillId="18" borderId="0" xfId="2" applyNumberFormat="1" applyFont="1" applyFill="1" applyBorder="1" applyAlignment="1">
      <alignment horizontal="left" vertical="center" wrapText="1" readingOrder="1"/>
    </xf>
    <xf numFmtId="0" fontId="25" fillId="18" borderId="0" xfId="2" applyNumberFormat="1" applyFont="1" applyFill="1" applyBorder="1" applyAlignment="1">
      <alignment vertical="center" wrapText="1" readingOrder="1"/>
    </xf>
    <xf numFmtId="166" fontId="25" fillId="18" borderId="0" xfId="2" applyNumberFormat="1" applyFont="1" applyFill="1" applyBorder="1" applyAlignment="1">
      <alignment horizontal="right" vertical="center" wrapText="1" readingOrder="1"/>
    </xf>
    <xf numFmtId="0" fontId="25" fillId="19" borderId="0" xfId="2" applyNumberFormat="1" applyFont="1" applyFill="1" applyBorder="1" applyAlignment="1">
      <alignment horizontal="left" vertical="center" wrapText="1" readingOrder="1"/>
    </xf>
    <xf numFmtId="0" fontId="25" fillId="19" borderId="0" xfId="2" applyNumberFormat="1" applyFont="1" applyFill="1" applyBorder="1" applyAlignment="1">
      <alignment vertical="center" wrapText="1" readingOrder="1"/>
    </xf>
    <xf numFmtId="166" fontId="25" fillId="19" borderId="0" xfId="2" applyNumberFormat="1" applyFont="1" applyFill="1" applyBorder="1" applyAlignment="1">
      <alignment horizontal="right" vertical="center" wrapText="1" readingOrder="1"/>
    </xf>
    <xf numFmtId="0" fontId="14" fillId="20" borderId="0" xfId="2" applyNumberFormat="1" applyFont="1" applyFill="1" applyBorder="1" applyAlignment="1">
      <alignment horizontal="left" vertical="center" wrapText="1" readingOrder="1"/>
    </xf>
    <xf numFmtId="0" fontId="14" fillId="20" borderId="0" xfId="2" applyNumberFormat="1" applyFont="1" applyFill="1" applyBorder="1" applyAlignment="1">
      <alignment vertical="center" wrapText="1" readingOrder="1"/>
    </xf>
    <xf numFmtId="166" fontId="14" fillId="20" borderId="0" xfId="2" applyNumberFormat="1" applyFont="1" applyFill="1" applyBorder="1" applyAlignment="1">
      <alignment horizontal="right" vertical="center" wrapText="1" readingOrder="1"/>
    </xf>
    <xf numFmtId="0" fontId="14" fillId="21" borderId="0" xfId="2" applyNumberFormat="1" applyFont="1" applyFill="1" applyBorder="1" applyAlignment="1">
      <alignment horizontal="left" vertical="center" wrapText="1" readingOrder="1"/>
    </xf>
    <xf numFmtId="0" fontId="14" fillId="21" borderId="0" xfId="2" applyNumberFormat="1" applyFont="1" applyFill="1" applyBorder="1" applyAlignment="1">
      <alignment vertical="center" wrapText="1" readingOrder="1"/>
    </xf>
    <xf numFmtId="166" fontId="14" fillId="21" borderId="0" xfId="2" applyNumberFormat="1" applyFont="1" applyFill="1" applyBorder="1" applyAlignment="1">
      <alignment horizontal="right" vertical="center" wrapText="1" readingOrder="1"/>
    </xf>
    <xf numFmtId="166" fontId="14" fillId="11" borderId="0" xfId="2" applyNumberFormat="1" applyFont="1" applyFill="1" applyBorder="1" applyAlignment="1">
      <alignment horizontal="right" vertical="center" wrapText="1" readingOrder="1"/>
    </xf>
    <xf numFmtId="166" fontId="14" fillId="0" borderId="0" xfId="2" applyNumberFormat="1" applyFont="1" applyFill="1" applyBorder="1" applyAlignment="1">
      <alignment horizontal="right" vertical="center" wrapText="1" readingOrder="1"/>
    </xf>
    <xf numFmtId="0" fontId="17" fillId="0" borderId="0" xfId="2" applyNumberFormat="1" applyFont="1" applyFill="1" applyBorder="1" applyAlignment="1">
      <alignment horizontal="left" vertical="center" wrapText="1" readingOrder="1"/>
    </xf>
    <xf numFmtId="0" fontId="17" fillId="0" borderId="0" xfId="2" applyNumberFormat="1" applyFont="1" applyFill="1" applyBorder="1" applyAlignment="1">
      <alignment vertical="center" wrapText="1" readingOrder="1"/>
    </xf>
    <xf numFmtId="166" fontId="17" fillId="0" borderId="0" xfId="2" applyNumberFormat="1" applyFont="1" applyFill="1" applyBorder="1" applyAlignment="1">
      <alignment horizontal="right" vertical="center" wrapText="1" readingOrder="1"/>
    </xf>
    <xf numFmtId="0" fontId="14" fillId="22" borderId="0" xfId="2" applyNumberFormat="1" applyFont="1" applyFill="1" applyBorder="1" applyAlignment="1">
      <alignment horizontal="left" vertical="center" wrapText="1" readingOrder="1"/>
    </xf>
    <xf numFmtId="0" fontId="14" fillId="22" borderId="0" xfId="2" applyNumberFormat="1" applyFont="1" applyFill="1" applyBorder="1" applyAlignment="1">
      <alignment vertical="center" wrapText="1" readingOrder="1"/>
    </xf>
    <xf numFmtId="166" fontId="14" fillId="22" borderId="0" xfId="2" applyNumberFormat="1" applyFont="1" applyFill="1" applyBorder="1" applyAlignment="1">
      <alignment horizontal="right" vertical="center" wrapText="1" readingOrder="1"/>
    </xf>
    <xf numFmtId="0" fontId="14" fillId="23" borderId="0" xfId="2" applyNumberFormat="1" applyFont="1" applyFill="1" applyBorder="1" applyAlignment="1">
      <alignment horizontal="left" vertical="center" wrapText="1" readingOrder="1"/>
    </xf>
    <xf numFmtId="0" fontId="14" fillId="23" borderId="0" xfId="2" applyNumberFormat="1" applyFont="1" applyFill="1" applyBorder="1" applyAlignment="1">
      <alignment vertical="center" wrapText="1" readingOrder="1"/>
    </xf>
    <xf numFmtId="166" fontId="14" fillId="23" borderId="0" xfId="2" applyNumberFormat="1" applyFont="1" applyFill="1" applyBorder="1" applyAlignment="1">
      <alignment horizontal="right" vertical="center" wrapText="1" readingOrder="1"/>
    </xf>
    <xf numFmtId="0" fontId="1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8" fillId="0" borderId="0" xfId="2" applyFont="1" applyFill="1" applyBorder="1"/>
    <xf numFmtId="0" fontId="15" fillId="0" borderId="0" xfId="2" applyFont="1" applyFill="1" applyBorder="1"/>
    <xf numFmtId="0" fontId="18" fillId="0" borderId="0" xfId="2" applyFont="1" applyFill="1" applyBorder="1" applyAlignment="1">
      <alignment horizontal="center"/>
    </xf>
    <xf numFmtId="0" fontId="15" fillId="0" borderId="0" xfId="2" applyFont="1" applyFill="1" applyBorder="1" applyAlignment="1">
      <alignment horizontal="left"/>
    </xf>
    <xf numFmtId="0" fontId="15" fillId="0" borderId="0" xfId="2" applyFont="1" applyFill="1" applyBorder="1" applyAlignment="1">
      <alignment horizontal="left"/>
    </xf>
    <xf numFmtId="0" fontId="18" fillId="0" borderId="0" xfId="2" applyFont="1" applyFill="1" applyBorder="1" applyAlignment="1">
      <alignment horizontal="center"/>
    </xf>
    <xf numFmtId="0" fontId="16" fillId="0" borderId="0" xfId="1" applyFont="1"/>
    <xf numFmtId="0" fontId="19" fillId="0" borderId="0" xfId="0" applyFont="1" applyAlignment="1">
      <alignment horizontal="center"/>
    </xf>
    <xf numFmtId="0" fontId="16" fillId="0" borderId="0" xfId="1" applyFont="1" applyAlignment="1">
      <alignment horizontal="left"/>
    </xf>
    <xf numFmtId="0" fontId="15" fillId="0" borderId="0" xfId="2" applyFont="1" applyFill="1" applyBorder="1" applyAlignment="1">
      <alignment horizontal="center"/>
    </xf>
    <xf numFmtId="0" fontId="16" fillId="0" borderId="0" xfId="1" applyFont="1" applyAlignment="1"/>
  </cellXfs>
  <cellStyles count="5">
    <cellStyle name="Normal 2" xfId="1"/>
    <cellStyle name="Normal 3" xfId="2"/>
    <cellStyle name="Normalno" xfId="0" builtinId="0"/>
    <cellStyle name="Normalno 2" xfId="3"/>
    <cellStyle name="Normalno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FFE0C1"/>
      <rgbColor rgb="00A3C9B9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3"/>
  <sheetViews>
    <sheetView topLeftCell="A226" zoomScaleNormal="100" workbookViewId="0">
      <selection activeCell="C210" sqref="C210"/>
    </sheetView>
  </sheetViews>
  <sheetFormatPr defaultColWidth="9.140625" defaultRowHeight="15" x14ac:dyDescent="0.25"/>
  <cols>
    <col min="1" max="1" width="9" style="2" customWidth="1"/>
    <col min="2" max="2" width="67.28515625" style="14" customWidth="1"/>
    <col min="3" max="3" width="12.7109375" style="14" bestFit="1" customWidth="1"/>
    <col min="4" max="4" width="12.42578125" style="14" bestFit="1" customWidth="1"/>
    <col min="5" max="5" width="15.28515625" style="14" customWidth="1"/>
    <col min="6" max="6" width="13.140625" style="14" bestFit="1" customWidth="1"/>
    <col min="7" max="7" width="14.28515625" style="14" bestFit="1" customWidth="1"/>
    <col min="8" max="8" width="14.28515625" style="1" bestFit="1" customWidth="1"/>
    <col min="9" max="10" width="13.140625" style="1" bestFit="1" customWidth="1"/>
    <col min="11" max="11" width="11.28515625" style="1" bestFit="1" customWidth="1"/>
    <col min="12" max="12" width="13.140625" style="1" bestFit="1" customWidth="1"/>
    <col min="13" max="16384" width="9.140625" style="1"/>
  </cols>
  <sheetData>
    <row r="1" spans="1:7" s="7" customFormat="1" ht="12.75" x14ac:dyDescent="0.2">
      <c r="B1" s="122" t="s">
        <v>253</v>
      </c>
      <c r="C1" s="122"/>
      <c r="D1" s="122"/>
      <c r="E1" s="122"/>
      <c r="F1" s="87"/>
      <c r="G1" s="87"/>
    </row>
    <row r="2" spans="1:7" s="7" customFormat="1" ht="12.75" x14ac:dyDescent="0.2">
      <c r="A2" s="131" t="s">
        <v>186</v>
      </c>
      <c r="B2" s="132" t="s">
        <v>532</v>
      </c>
      <c r="C2" s="132"/>
      <c r="D2" s="132"/>
      <c r="E2" s="132"/>
      <c r="F2" s="131"/>
      <c r="G2" s="131"/>
    </row>
    <row r="3" spans="1:7" s="7" customFormat="1" ht="12.75" x14ac:dyDescent="0.2">
      <c r="A3" s="133"/>
      <c r="B3" s="132" t="s">
        <v>533</v>
      </c>
      <c r="C3" s="132"/>
      <c r="D3" s="132"/>
      <c r="E3" s="132"/>
      <c r="F3" s="133"/>
      <c r="G3" s="133"/>
    </row>
    <row r="4" spans="1:7" s="7" customFormat="1" ht="12.75" x14ac:dyDescent="0.2">
      <c r="B4" s="122"/>
      <c r="C4" s="122"/>
      <c r="D4" s="122"/>
      <c r="E4" s="122"/>
      <c r="F4" s="122"/>
    </row>
    <row r="5" spans="1:7" s="7" customFormat="1" ht="15" customHeight="1" x14ac:dyDescent="0.2">
      <c r="A5" s="95"/>
      <c r="B5" s="123" t="s">
        <v>531</v>
      </c>
      <c r="C5" s="123"/>
      <c r="D5" s="123"/>
      <c r="E5" s="123"/>
      <c r="F5" s="95"/>
      <c r="G5" s="95"/>
    </row>
    <row r="6" spans="1:7" s="7" customFormat="1" ht="15" customHeight="1" x14ac:dyDescent="0.2">
      <c r="A6" s="95"/>
      <c r="B6" s="123" t="s">
        <v>189</v>
      </c>
      <c r="C6" s="123"/>
      <c r="D6" s="123"/>
      <c r="E6" s="123"/>
      <c r="F6" s="95"/>
      <c r="G6" s="95"/>
    </row>
    <row r="7" spans="1:7" s="7" customFormat="1" ht="15" customHeight="1" x14ac:dyDescent="0.2">
      <c r="A7" s="112"/>
      <c r="B7" s="112"/>
      <c r="C7" s="112"/>
      <c r="D7" s="112"/>
      <c r="E7" s="112"/>
      <c r="F7" s="112"/>
      <c r="G7" s="112"/>
    </row>
    <row r="8" spans="1:7" s="7" customFormat="1" ht="12.75" x14ac:dyDescent="0.2">
      <c r="B8" s="112"/>
      <c r="C8" s="112"/>
      <c r="D8" s="112"/>
      <c r="E8" s="112"/>
      <c r="F8" s="112"/>
    </row>
    <row r="9" spans="1:7" s="3" customFormat="1" ht="12.75" x14ac:dyDescent="0.2">
      <c r="B9" s="8" t="s">
        <v>26</v>
      </c>
    </row>
    <row r="10" spans="1:7" s="3" customFormat="1" ht="12.75" x14ac:dyDescent="0.2"/>
    <row r="11" spans="1:7" s="3" customFormat="1" ht="15" customHeight="1" x14ac:dyDescent="0.2">
      <c r="A11" s="6"/>
      <c r="B11" s="124" t="s">
        <v>27</v>
      </c>
      <c r="C11" s="124"/>
      <c r="D11" s="124"/>
      <c r="E11" s="124"/>
      <c r="F11" s="6"/>
      <c r="G11" s="6"/>
    </row>
    <row r="12" spans="1:7" s="3" customFormat="1" ht="12.75" x14ac:dyDescent="0.2">
      <c r="B12" s="125" t="s">
        <v>534</v>
      </c>
      <c r="C12" s="125"/>
      <c r="D12" s="125"/>
      <c r="E12" s="125"/>
      <c r="F12" s="94"/>
      <c r="G12" s="94"/>
    </row>
    <row r="13" spans="1:7" s="3" customFormat="1" ht="12.75" x14ac:dyDescent="0.2">
      <c r="B13" s="118" t="s">
        <v>535</v>
      </c>
      <c r="C13" s="118"/>
      <c r="D13" s="118"/>
      <c r="E13" s="118"/>
      <c r="F13" s="94"/>
      <c r="G13" s="94"/>
    </row>
    <row r="14" spans="1:7" s="3" customFormat="1" ht="12.75" x14ac:dyDescent="0.2">
      <c r="B14" s="115"/>
      <c r="C14" s="115"/>
      <c r="D14" s="115"/>
      <c r="E14" s="115"/>
      <c r="F14" s="115"/>
      <c r="G14" s="115"/>
    </row>
    <row r="15" spans="1:7" s="3" customFormat="1" ht="12.75" x14ac:dyDescent="0.2">
      <c r="A15" s="4"/>
      <c r="B15" s="8" t="s">
        <v>61</v>
      </c>
      <c r="C15" s="113"/>
      <c r="D15" s="113"/>
      <c r="E15" s="4" t="s">
        <v>49</v>
      </c>
      <c r="G15" s="4"/>
    </row>
    <row r="16" spans="1:7" s="7" customFormat="1" ht="38.25" x14ac:dyDescent="0.2">
      <c r="A16" s="4"/>
      <c r="B16" s="20"/>
      <c r="C16" s="21" t="s">
        <v>190</v>
      </c>
      <c r="D16" s="21" t="s">
        <v>254</v>
      </c>
      <c r="E16" s="21" t="s">
        <v>255</v>
      </c>
      <c r="F16" s="3"/>
      <c r="G16" s="3"/>
    </row>
    <row r="17" spans="1:7" s="134" customFormat="1" ht="12.75" x14ac:dyDescent="0.2">
      <c r="A17" s="39"/>
      <c r="B17" s="22" t="s">
        <v>28</v>
      </c>
      <c r="C17" s="23">
        <f t="shared" ref="C17:E17" si="0">C18+C19</f>
        <v>8438511</v>
      </c>
      <c r="D17" s="23">
        <f t="shared" si="0"/>
        <v>255000</v>
      </c>
      <c r="E17" s="23">
        <f t="shared" si="0"/>
        <v>8693511</v>
      </c>
      <c r="F17" s="79"/>
      <c r="G17" s="3"/>
    </row>
    <row r="18" spans="1:7" s="134" customFormat="1" ht="12.75" x14ac:dyDescent="0.2">
      <c r="A18" s="39"/>
      <c r="B18" s="20" t="s">
        <v>64</v>
      </c>
      <c r="C18" s="24">
        <f>C59</f>
        <v>7692511</v>
      </c>
      <c r="D18" s="24">
        <f t="shared" ref="D18:E18" si="1">D59</f>
        <v>255000</v>
      </c>
      <c r="E18" s="24">
        <f t="shared" si="1"/>
        <v>7947511</v>
      </c>
      <c r="F18" s="3"/>
      <c r="G18" s="3"/>
    </row>
    <row r="19" spans="1:7" s="134" customFormat="1" ht="12.75" x14ac:dyDescent="0.2">
      <c r="A19" s="39"/>
      <c r="B19" s="20" t="s">
        <v>50</v>
      </c>
      <c r="C19" s="25">
        <f>C66</f>
        <v>746000</v>
      </c>
      <c r="D19" s="25">
        <f t="shared" ref="D19:E19" si="2">D66</f>
        <v>0</v>
      </c>
      <c r="E19" s="25">
        <f t="shared" si="2"/>
        <v>746000</v>
      </c>
      <c r="F19" s="3"/>
      <c r="G19" s="3"/>
    </row>
    <row r="20" spans="1:7" s="134" customFormat="1" ht="12.75" x14ac:dyDescent="0.2">
      <c r="A20" s="39"/>
      <c r="B20" s="22" t="s">
        <v>29</v>
      </c>
      <c r="C20" s="23">
        <f t="shared" ref="C20:E20" si="3">C21+C22</f>
        <v>7591324</v>
      </c>
      <c r="D20" s="23">
        <f t="shared" si="3"/>
        <v>255000</v>
      </c>
      <c r="E20" s="23">
        <f t="shared" si="3"/>
        <v>7846324</v>
      </c>
      <c r="F20" s="3"/>
      <c r="G20" s="3"/>
    </row>
    <row r="21" spans="1:7" s="134" customFormat="1" ht="12.75" x14ac:dyDescent="0.2">
      <c r="A21" s="39"/>
      <c r="B21" s="20" t="s">
        <v>51</v>
      </c>
      <c r="C21" s="24">
        <f>C71</f>
        <v>2790146</v>
      </c>
      <c r="D21" s="24">
        <f t="shared" ref="D21:E21" si="4">D71</f>
        <v>235000</v>
      </c>
      <c r="E21" s="24">
        <f t="shared" si="4"/>
        <v>3025146</v>
      </c>
      <c r="F21" s="3"/>
      <c r="G21" s="3"/>
    </row>
    <row r="22" spans="1:7" s="134" customFormat="1" ht="12.75" x14ac:dyDescent="0.2">
      <c r="A22" s="39"/>
      <c r="B22" s="20" t="s">
        <v>52</v>
      </c>
      <c r="C22" s="24">
        <f>C79</f>
        <v>4801178</v>
      </c>
      <c r="D22" s="24">
        <f t="shared" ref="D22:E22" si="5">D79</f>
        <v>20000</v>
      </c>
      <c r="E22" s="24">
        <f t="shared" si="5"/>
        <v>4821178</v>
      </c>
      <c r="F22" s="3"/>
      <c r="G22" s="3"/>
    </row>
    <row r="23" spans="1:7" s="134" customFormat="1" ht="12.75" x14ac:dyDescent="0.2">
      <c r="A23" s="39"/>
      <c r="B23" s="22" t="s">
        <v>30</v>
      </c>
      <c r="C23" s="23">
        <f>C17-C20</f>
        <v>847187</v>
      </c>
      <c r="D23" s="23">
        <f t="shared" ref="D23:E23" si="6">D17-D20</f>
        <v>0</v>
      </c>
      <c r="E23" s="23">
        <f t="shared" si="6"/>
        <v>847187</v>
      </c>
      <c r="F23" s="3"/>
      <c r="G23" s="3"/>
    </row>
    <row r="24" spans="1:7" s="134" customFormat="1" ht="12.75" x14ac:dyDescent="0.2">
      <c r="A24" s="39"/>
      <c r="B24" s="22"/>
      <c r="C24" s="23"/>
      <c r="D24" s="23"/>
      <c r="E24" s="23"/>
      <c r="F24" s="3"/>
      <c r="G24" s="3"/>
    </row>
    <row r="25" spans="1:7" s="134" customFormat="1" ht="12.75" x14ac:dyDescent="0.2">
      <c r="A25" s="39"/>
      <c r="B25" s="9"/>
      <c r="C25" s="10"/>
      <c r="D25" s="10"/>
      <c r="E25" s="10"/>
      <c r="F25" s="3"/>
      <c r="G25" s="3"/>
    </row>
    <row r="26" spans="1:7" s="134" customFormat="1" ht="12.75" x14ac:dyDescent="0.2">
      <c r="A26" s="40"/>
      <c r="B26" s="8" t="s">
        <v>182</v>
      </c>
      <c r="C26" s="10"/>
      <c r="D26" s="10"/>
      <c r="E26" s="10"/>
      <c r="F26" s="3"/>
      <c r="G26" s="3"/>
    </row>
    <row r="27" spans="1:7" s="134" customFormat="1" ht="38.25" x14ac:dyDescent="0.2">
      <c r="A27" s="40"/>
      <c r="B27" s="20"/>
      <c r="C27" s="21" t="s">
        <v>190</v>
      </c>
      <c r="D27" s="21" t="s">
        <v>254</v>
      </c>
      <c r="E27" s="21" t="s">
        <v>255</v>
      </c>
      <c r="F27" s="3"/>
      <c r="G27" s="3"/>
    </row>
    <row r="28" spans="1:7" s="134" customFormat="1" ht="12.75" x14ac:dyDescent="0.2">
      <c r="A28" s="39"/>
      <c r="B28" s="20" t="s">
        <v>54</v>
      </c>
      <c r="C28" s="26">
        <f>C206</f>
        <v>323000</v>
      </c>
      <c r="D28" s="26">
        <f t="shared" ref="D28:E28" si="7">D206</f>
        <v>0</v>
      </c>
      <c r="E28" s="26">
        <f t="shared" si="7"/>
        <v>323000</v>
      </c>
      <c r="F28" s="79"/>
      <c r="G28" s="3"/>
    </row>
    <row r="29" spans="1:7" s="134" customFormat="1" ht="12.75" x14ac:dyDescent="0.2">
      <c r="A29" s="39"/>
      <c r="B29" s="20" t="s">
        <v>53</v>
      </c>
      <c r="C29" s="26">
        <f>C210</f>
        <v>761925</v>
      </c>
      <c r="D29" s="26">
        <f t="shared" ref="D29:E29" si="8">D210</f>
        <v>0</v>
      </c>
      <c r="E29" s="26">
        <f t="shared" si="8"/>
        <v>761925</v>
      </c>
      <c r="F29" s="79"/>
      <c r="G29" s="3"/>
    </row>
    <row r="30" spans="1:7" s="134" customFormat="1" ht="12.75" x14ac:dyDescent="0.2">
      <c r="A30" s="39"/>
      <c r="B30" s="22" t="s">
        <v>31</v>
      </c>
      <c r="C30" s="23">
        <f t="shared" ref="C30:E30" si="9">C28-C29</f>
        <v>-438925</v>
      </c>
      <c r="D30" s="23">
        <f t="shared" si="9"/>
        <v>0</v>
      </c>
      <c r="E30" s="23">
        <f t="shared" si="9"/>
        <v>-438925</v>
      </c>
      <c r="F30" s="3"/>
      <c r="G30" s="3"/>
    </row>
    <row r="31" spans="1:7" s="135" customFormat="1" ht="12.75" x14ac:dyDescent="0.2">
      <c r="A31" s="41"/>
      <c r="B31" s="22" t="s">
        <v>55</v>
      </c>
      <c r="C31" s="23">
        <f>C23+C30</f>
        <v>408262</v>
      </c>
      <c r="D31" s="23">
        <f>D23+D30</f>
        <v>0</v>
      </c>
      <c r="E31" s="23">
        <f>E23+E30</f>
        <v>408262</v>
      </c>
      <c r="F31" s="3"/>
      <c r="G31" s="3"/>
    </row>
    <row r="32" spans="1:7" s="135" customFormat="1" ht="12.75" x14ac:dyDescent="0.2">
      <c r="A32" s="41"/>
      <c r="B32" s="9"/>
      <c r="C32" s="10"/>
      <c r="D32" s="10"/>
      <c r="E32" s="10"/>
      <c r="F32" s="3"/>
      <c r="G32" s="3"/>
    </row>
    <row r="33" spans="1:8" s="135" customFormat="1" ht="12.75" x14ac:dyDescent="0.2">
      <c r="A33" s="41"/>
      <c r="B33" s="9"/>
      <c r="C33" s="10"/>
      <c r="D33" s="10"/>
      <c r="E33" s="10"/>
      <c r="F33" s="3"/>
      <c r="G33" s="3"/>
    </row>
    <row r="34" spans="1:8" s="135" customFormat="1" ht="12.75" x14ac:dyDescent="0.2">
      <c r="A34" s="40"/>
      <c r="B34" s="9" t="s">
        <v>62</v>
      </c>
      <c r="C34" s="10"/>
      <c r="D34" s="10"/>
      <c r="E34" s="10"/>
      <c r="F34" s="3"/>
      <c r="G34" s="3"/>
    </row>
    <row r="35" spans="1:8" s="135" customFormat="1" ht="38.25" x14ac:dyDescent="0.2">
      <c r="A35" s="40"/>
      <c r="B35" s="27"/>
      <c r="C35" s="21" t="s">
        <v>190</v>
      </c>
      <c r="D35" s="21" t="s">
        <v>254</v>
      </c>
      <c r="E35" s="21" t="s">
        <v>255</v>
      </c>
      <c r="F35" s="3"/>
      <c r="G35" s="3"/>
    </row>
    <row r="36" spans="1:8" s="135" customFormat="1" ht="12.75" x14ac:dyDescent="0.2">
      <c r="A36" s="40"/>
      <c r="B36" s="22" t="s">
        <v>56</v>
      </c>
      <c r="C36" s="23">
        <v>-408262</v>
      </c>
      <c r="D36" s="23">
        <v>0</v>
      </c>
      <c r="E36" s="23">
        <f>C36+D36</f>
        <v>-408262</v>
      </c>
      <c r="F36" s="3"/>
      <c r="G36" s="3"/>
    </row>
    <row r="37" spans="1:8" s="135" customFormat="1" ht="12.75" x14ac:dyDescent="0.2">
      <c r="A37" s="40"/>
      <c r="B37" s="32" t="s">
        <v>57</v>
      </c>
      <c r="C37" s="30">
        <f>C31+C36</f>
        <v>0</v>
      </c>
      <c r="D37" s="30">
        <f>D31+D36</f>
        <v>0</v>
      </c>
      <c r="E37" s="23">
        <f t="shared" ref="E37:E38" si="10">C37+D37</f>
        <v>0</v>
      </c>
      <c r="F37" s="3"/>
      <c r="G37" s="3"/>
    </row>
    <row r="38" spans="1:8" s="134" customFormat="1" ht="38.25" x14ac:dyDescent="0.2">
      <c r="A38" s="41"/>
      <c r="B38" s="29" t="s">
        <v>58</v>
      </c>
      <c r="C38" s="30">
        <f>C23+C30+C36-C37</f>
        <v>0</v>
      </c>
      <c r="D38" s="30">
        <f>D23+D30+D36-D37</f>
        <v>0</v>
      </c>
      <c r="E38" s="23">
        <f t="shared" si="10"/>
        <v>0</v>
      </c>
      <c r="F38" s="3"/>
      <c r="G38" s="3"/>
    </row>
    <row r="39" spans="1:8" s="134" customFormat="1" ht="12.75" x14ac:dyDescent="0.2">
      <c r="A39" s="41"/>
      <c r="B39" s="85"/>
      <c r="C39" s="86"/>
      <c r="D39" s="86"/>
      <c r="E39" s="86"/>
      <c r="F39" s="3"/>
      <c r="G39" s="3"/>
    </row>
    <row r="40" spans="1:8" s="134" customFormat="1" ht="12.75" x14ac:dyDescent="0.2">
      <c r="A40" s="41"/>
      <c r="B40" s="12"/>
      <c r="C40" s="10"/>
      <c r="D40" s="10"/>
      <c r="E40" s="10"/>
      <c r="F40" s="3"/>
      <c r="G40" s="3"/>
    </row>
    <row r="41" spans="1:8" s="134" customFormat="1" ht="12.75" x14ac:dyDescent="0.2">
      <c r="A41" s="42"/>
      <c r="B41" s="12" t="s">
        <v>63</v>
      </c>
      <c r="C41" s="10"/>
      <c r="D41" s="10"/>
      <c r="E41" s="10"/>
      <c r="F41" s="3"/>
      <c r="G41" s="3"/>
    </row>
    <row r="42" spans="1:8" s="134" customFormat="1" ht="38.25" x14ac:dyDescent="0.2">
      <c r="A42" s="42"/>
      <c r="B42" s="28"/>
      <c r="C42" s="21" t="s">
        <v>190</v>
      </c>
      <c r="D42" s="21" t="s">
        <v>183</v>
      </c>
      <c r="E42" s="21" t="s">
        <v>191</v>
      </c>
      <c r="F42" s="3"/>
      <c r="G42" s="3"/>
    </row>
    <row r="43" spans="1:8" s="134" customFormat="1" ht="12.75" x14ac:dyDescent="0.2">
      <c r="A43" s="42"/>
      <c r="B43" s="29" t="s">
        <v>56</v>
      </c>
      <c r="C43" s="23">
        <v>-408262</v>
      </c>
      <c r="D43" s="23">
        <f>C46</f>
        <v>0</v>
      </c>
      <c r="E43" s="23">
        <f>C43+D43</f>
        <v>-408262</v>
      </c>
      <c r="F43" s="3"/>
      <c r="G43" s="3"/>
    </row>
    <row r="44" spans="1:8" s="134" customFormat="1" ht="25.5" x14ac:dyDescent="0.2">
      <c r="A44" s="42"/>
      <c r="B44" s="29" t="s">
        <v>59</v>
      </c>
      <c r="C44" s="23">
        <v>-408262</v>
      </c>
      <c r="D44" s="23">
        <v>0</v>
      </c>
      <c r="E44" s="23">
        <f>C44+D44</f>
        <v>-408262</v>
      </c>
      <c r="F44" s="3"/>
      <c r="G44" s="3"/>
    </row>
    <row r="45" spans="1:8" s="134" customFormat="1" ht="12.75" x14ac:dyDescent="0.2">
      <c r="A45" s="41"/>
      <c r="B45" s="22" t="s">
        <v>60</v>
      </c>
      <c r="C45" s="23">
        <v>0</v>
      </c>
      <c r="D45" s="23">
        <v>0</v>
      </c>
      <c r="E45" s="23">
        <f>C45+D45</f>
        <v>0</v>
      </c>
      <c r="F45" s="3"/>
      <c r="G45" s="3"/>
    </row>
    <row r="46" spans="1:8" s="3" customFormat="1" ht="12.75" x14ac:dyDescent="0.2">
      <c r="A46" s="39"/>
      <c r="B46" s="31" t="s">
        <v>57</v>
      </c>
      <c r="C46" s="23">
        <f>C43-C44+C45</f>
        <v>0</v>
      </c>
      <c r="D46" s="23">
        <f t="shared" ref="D46" si="11">D43-D44+D45</f>
        <v>0</v>
      </c>
      <c r="E46" s="23">
        <f>C46+D46</f>
        <v>0</v>
      </c>
      <c r="F46" s="11"/>
      <c r="G46" s="11"/>
      <c r="H46" s="11"/>
    </row>
    <row r="47" spans="1:8" s="3" customFormat="1" ht="12.75" hidden="1" x14ac:dyDescent="0.2">
      <c r="A47" s="39"/>
      <c r="B47" s="13"/>
      <c r="C47" s="11"/>
      <c r="D47" s="11"/>
      <c r="E47" s="11"/>
      <c r="F47" s="11"/>
      <c r="G47" s="11"/>
      <c r="H47" s="11"/>
    </row>
    <row r="48" spans="1:8" s="3" customFormat="1" ht="12.75" x14ac:dyDescent="0.2">
      <c r="A48" s="39"/>
      <c r="B48" s="13"/>
      <c r="C48" s="11"/>
      <c r="D48" s="11"/>
      <c r="E48" s="11"/>
      <c r="F48" s="11"/>
      <c r="G48" s="11"/>
      <c r="H48" s="11"/>
    </row>
    <row r="49" spans="1:7" s="14" customFormat="1" ht="15" customHeight="1" x14ac:dyDescent="0.2">
      <c r="A49" s="124" t="s">
        <v>32</v>
      </c>
      <c r="B49" s="124"/>
      <c r="C49" s="124"/>
      <c r="D49" s="124"/>
      <c r="E49" s="124"/>
      <c r="F49" s="6"/>
      <c r="G49" s="6"/>
    </row>
    <row r="50" spans="1:7" s="14" customFormat="1" ht="12.75" x14ac:dyDescent="0.2">
      <c r="A50" s="114"/>
      <c r="B50" s="118" t="s">
        <v>521</v>
      </c>
      <c r="C50" s="118"/>
      <c r="D50" s="118"/>
      <c r="E50" s="118"/>
    </row>
    <row r="51" spans="1:7" s="14" customFormat="1" ht="12.75" x14ac:dyDescent="0.2">
      <c r="A51" s="118" t="s">
        <v>522</v>
      </c>
      <c r="B51" s="118"/>
      <c r="C51" s="118"/>
      <c r="D51" s="118"/>
      <c r="E51" s="118"/>
    </row>
    <row r="52" spans="1:7" s="14" customFormat="1" ht="12.75" x14ac:dyDescent="0.2">
      <c r="A52" s="115"/>
      <c r="B52" s="115"/>
      <c r="C52" s="115"/>
      <c r="D52" s="115"/>
      <c r="E52" s="115"/>
    </row>
    <row r="53" spans="1:7" s="14" customFormat="1" ht="12.75" x14ac:dyDescent="0.2">
      <c r="A53" s="15" t="s">
        <v>33</v>
      </c>
      <c r="B53" s="15"/>
      <c r="C53" s="16"/>
      <c r="D53" s="16"/>
      <c r="E53" s="16"/>
    </row>
    <row r="54" spans="1:7" s="14" customFormat="1" ht="12.75" x14ac:dyDescent="0.2">
      <c r="A54" s="15"/>
      <c r="B54" s="15"/>
      <c r="C54" s="16"/>
      <c r="D54" s="16"/>
      <c r="E54" s="16"/>
    </row>
    <row r="55" spans="1:7" s="14" customFormat="1" ht="12.75" x14ac:dyDescent="0.2">
      <c r="A55" s="127" t="s">
        <v>528</v>
      </c>
      <c r="B55" s="127"/>
      <c r="C55" s="127"/>
      <c r="D55" s="127"/>
      <c r="E55" s="127"/>
    </row>
    <row r="56" spans="1:7" s="14" customFormat="1" ht="38.25" x14ac:dyDescent="0.2">
      <c r="A56" s="17" t="s">
        <v>38</v>
      </c>
      <c r="B56" s="17"/>
      <c r="C56" s="18" t="s">
        <v>190</v>
      </c>
      <c r="D56" s="19" t="s">
        <v>254</v>
      </c>
      <c r="E56" s="19" t="s">
        <v>255</v>
      </c>
    </row>
    <row r="57" spans="1:7" s="14" customFormat="1" ht="12.75" x14ac:dyDescent="0.2">
      <c r="A57" s="17" t="s">
        <v>39</v>
      </c>
      <c r="B57" s="17" t="s">
        <v>48</v>
      </c>
      <c r="C57" s="33"/>
      <c r="D57" s="33"/>
      <c r="E57" s="33"/>
      <c r="F57" s="5"/>
    </row>
    <row r="58" spans="1:7" s="14" customFormat="1" ht="18" customHeight="1" x14ac:dyDescent="0.2">
      <c r="A58" s="119" t="s">
        <v>46</v>
      </c>
      <c r="B58" s="119"/>
      <c r="C58" s="51">
        <f t="shared" ref="C58:E58" si="12">C59+C66</f>
        <v>8438511</v>
      </c>
      <c r="D58" s="51">
        <f t="shared" si="12"/>
        <v>255000</v>
      </c>
      <c r="E58" s="51">
        <f t="shared" si="12"/>
        <v>8693511</v>
      </c>
      <c r="F58" s="5"/>
    </row>
    <row r="59" spans="1:7" s="14" customFormat="1" ht="12.75" x14ac:dyDescent="0.2">
      <c r="A59" s="50" t="s">
        <v>19</v>
      </c>
      <c r="B59" s="50" t="s">
        <v>20</v>
      </c>
      <c r="C59" s="50">
        <f t="shared" ref="C59:E59" si="13">SUM(C60:C65)</f>
        <v>7692511</v>
      </c>
      <c r="D59" s="50">
        <f t="shared" si="13"/>
        <v>255000</v>
      </c>
      <c r="E59" s="50">
        <f t="shared" si="13"/>
        <v>7947511</v>
      </c>
      <c r="F59" s="5"/>
    </row>
    <row r="60" spans="1:7" s="14" customFormat="1" ht="12.75" x14ac:dyDescent="0.2">
      <c r="A60" s="47">
        <v>61</v>
      </c>
      <c r="B60" s="48" t="s">
        <v>68</v>
      </c>
      <c r="C60" s="49">
        <v>409947</v>
      </c>
      <c r="D60" s="49">
        <v>0</v>
      </c>
      <c r="E60" s="49">
        <f t="shared" ref="E60:E61" si="14">C60+D60</f>
        <v>409947</v>
      </c>
      <c r="F60" s="5"/>
    </row>
    <row r="61" spans="1:7" s="14" customFormat="1" ht="12.75" x14ac:dyDescent="0.2">
      <c r="A61" s="48" t="s">
        <v>24</v>
      </c>
      <c r="B61" s="48" t="s">
        <v>25</v>
      </c>
      <c r="C61" s="48">
        <v>4438335</v>
      </c>
      <c r="D61" s="48">
        <v>0</v>
      </c>
      <c r="E61" s="48">
        <f t="shared" si="14"/>
        <v>4438335</v>
      </c>
    </row>
    <row r="62" spans="1:7" s="14" customFormat="1" ht="12.75" x14ac:dyDescent="0.2">
      <c r="A62" s="48" t="s">
        <v>21</v>
      </c>
      <c r="B62" s="48" t="s">
        <v>22</v>
      </c>
      <c r="C62" s="48">
        <v>2185243</v>
      </c>
      <c r="D62" s="48">
        <v>255000</v>
      </c>
      <c r="E62" s="48">
        <f>C62+D62</f>
        <v>2440243</v>
      </c>
    </row>
    <row r="63" spans="1:7" s="14" customFormat="1" ht="38.25" x14ac:dyDescent="0.2">
      <c r="A63" s="48" t="s">
        <v>23</v>
      </c>
      <c r="B63" s="78" t="s">
        <v>180</v>
      </c>
      <c r="C63" s="48">
        <v>652376</v>
      </c>
      <c r="D63" s="48">
        <v>0</v>
      </c>
      <c r="E63" s="48">
        <f t="shared" ref="E63:E65" si="15">C63+D63</f>
        <v>652376</v>
      </c>
      <c r="F63" s="5"/>
    </row>
    <row r="64" spans="1:7" s="14" customFormat="1" ht="25.5" x14ac:dyDescent="0.2">
      <c r="A64" s="48" t="s">
        <v>35</v>
      </c>
      <c r="B64" s="78" t="s">
        <v>536</v>
      </c>
      <c r="C64" s="48">
        <v>6477</v>
      </c>
      <c r="D64" s="48">
        <v>0</v>
      </c>
      <c r="E64" s="48">
        <f t="shared" si="15"/>
        <v>6477</v>
      </c>
    </row>
    <row r="65" spans="1:10" s="14" customFormat="1" ht="12.75" x14ac:dyDescent="0.2">
      <c r="A65" s="48" t="s">
        <v>36</v>
      </c>
      <c r="B65" s="48" t="s">
        <v>37</v>
      </c>
      <c r="C65" s="48">
        <v>133</v>
      </c>
      <c r="D65" s="48">
        <v>0</v>
      </c>
      <c r="E65" s="48">
        <f t="shared" si="15"/>
        <v>133</v>
      </c>
    </row>
    <row r="66" spans="1:10" s="14" customFormat="1" ht="12.75" x14ac:dyDescent="0.2">
      <c r="A66" s="35">
        <v>7</v>
      </c>
      <c r="B66" s="36" t="s">
        <v>47</v>
      </c>
      <c r="C66" s="36">
        <v>746000</v>
      </c>
      <c r="D66" s="36">
        <f t="shared" ref="D66:E66" si="16">D67+D68</f>
        <v>0</v>
      </c>
      <c r="E66" s="36">
        <f t="shared" si="16"/>
        <v>746000</v>
      </c>
    </row>
    <row r="67" spans="1:10" s="14" customFormat="1" ht="12.75" x14ac:dyDescent="0.2">
      <c r="A67" s="52">
        <v>71</v>
      </c>
      <c r="B67" s="53" t="s">
        <v>69</v>
      </c>
      <c r="C67" s="53">
        <v>8000</v>
      </c>
      <c r="D67" s="53">
        <v>0</v>
      </c>
      <c r="E67" s="53">
        <f t="shared" ref="E67:E68" si="17">C67+D67</f>
        <v>8000</v>
      </c>
    </row>
    <row r="68" spans="1:10" s="14" customFormat="1" ht="12.75" x14ac:dyDescent="0.2">
      <c r="A68" s="52">
        <v>72</v>
      </c>
      <c r="B68" s="53" t="s">
        <v>70</v>
      </c>
      <c r="C68" s="53">
        <v>738000</v>
      </c>
      <c r="D68" s="53">
        <v>0</v>
      </c>
      <c r="E68" s="53">
        <f t="shared" si="17"/>
        <v>738000</v>
      </c>
    </row>
    <row r="69" spans="1:10" s="14" customFormat="1" ht="12.75" x14ac:dyDescent="0.2">
      <c r="A69" s="37"/>
      <c r="B69" s="38"/>
      <c r="C69" s="38"/>
      <c r="D69" s="38"/>
      <c r="E69" s="38"/>
    </row>
    <row r="70" spans="1:10" s="14" customFormat="1" ht="12.75" x14ac:dyDescent="0.2">
      <c r="A70" s="128" t="s">
        <v>45</v>
      </c>
      <c r="B70" s="128"/>
      <c r="C70" s="55">
        <f t="shared" ref="C70:E70" si="18">C71+C79</f>
        <v>7591324</v>
      </c>
      <c r="D70" s="55">
        <f t="shared" si="18"/>
        <v>255000</v>
      </c>
      <c r="E70" s="55">
        <f t="shared" si="18"/>
        <v>7846324</v>
      </c>
      <c r="F70" s="136"/>
      <c r="G70" s="136"/>
      <c r="H70" s="136"/>
      <c r="I70" s="136"/>
      <c r="J70" s="136"/>
    </row>
    <row r="71" spans="1:10" s="14" customFormat="1" ht="12.75" x14ac:dyDescent="0.2">
      <c r="A71" s="54" t="s">
        <v>1</v>
      </c>
      <c r="B71" s="54" t="s">
        <v>2</v>
      </c>
      <c r="C71" s="54">
        <f t="shared" ref="C71:E71" si="19">SUM(C72:C78)</f>
        <v>2790146</v>
      </c>
      <c r="D71" s="54">
        <f t="shared" si="19"/>
        <v>235000</v>
      </c>
      <c r="E71" s="54">
        <f t="shared" si="19"/>
        <v>3025146</v>
      </c>
      <c r="F71" s="136"/>
      <c r="G71" s="136"/>
      <c r="H71" s="136"/>
      <c r="I71" s="136"/>
      <c r="J71" s="136"/>
    </row>
    <row r="72" spans="1:10" s="14" customFormat="1" ht="12.75" x14ac:dyDescent="0.2">
      <c r="A72" s="34" t="s">
        <v>10</v>
      </c>
      <c r="B72" s="34" t="s">
        <v>11</v>
      </c>
      <c r="C72" s="34">
        <v>380868</v>
      </c>
      <c r="D72" s="34">
        <v>10000</v>
      </c>
      <c r="E72" s="34">
        <f>C72+D72</f>
        <v>390868</v>
      </c>
      <c r="F72" s="136"/>
      <c r="G72" s="136"/>
      <c r="H72" s="136"/>
      <c r="I72" s="136"/>
      <c r="J72" s="136"/>
    </row>
    <row r="73" spans="1:10" s="14" customFormat="1" ht="12.75" x14ac:dyDescent="0.2">
      <c r="A73" s="34" t="s">
        <v>3</v>
      </c>
      <c r="B73" s="34" t="s">
        <v>4</v>
      </c>
      <c r="C73" s="34">
        <v>925914</v>
      </c>
      <c r="D73" s="34">
        <v>195000</v>
      </c>
      <c r="E73" s="34">
        <f t="shared" ref="E73:E78" si="20">C73+D73</f>
        <v>1120914</v>
      </c>
      <c r="F73" s="136"/>
      <c r="G73" s="136"/>
      <c r="H73" s="136"/>
      <c r="I73" s="136"/>
      <c r="J73" s="136"/>
    </row>
    <row r="74" spans="1:10" s="14" customFormat="1" ht="12.75" x14ac:dyDescent="0.2">
      <c r="A74" s="34" t="s">
        <v>12</v>
      </c>
      <c r="B74" s="34" t="s">
        <v>13</v>
      </c>
      <c r="C74" s="34">
        <v>36153</v>
      </c>
      <c r="D74" s="34">
        <v>0</v>
      </c>
      <c r="E74" s="34">
        <f t="shared" si="20"/>
        <v>36153</v>
      </c>
      <c r="H74" s="136"/>
    </row>
    <row r="75" spans="1:10" s="14" customFormat="1" ht="12.75" x14ac:dyDescent="0.2">
      <c r="A75" s="46">
        <v>35</v>
      </c>
      <c r="B75" s="34" t="s">
        <v>71</v>
      </c>
      <c r="C75" s="34">
        <v>505400</v>
      </c>
      <c r="D75" s="34">
        <v>30000</v>
      </c>
      <c r="E75" s="34">
        <f t="shared" si="20"/>
        <v>535400</v>
      </c>
    </row>
    <row r="76" spans="1:10" s="14" customFormat="1" ht="12.75" x14ac:dyDescent="0.2">
      <c r="A76" s="46">
        <v>36</v>
      </c>
      <c r="B76" s="34" t="s">
        <v>72</v>
      </c>
      <c r="C76" s="34">
        <v>269300</v>
      </c>
      <c r="D76" s="34">
        <v>0</v>
      </c>
      <c r="E76" s="34">
        <f t="shared" si="20"/>
        <v>269300</v>
      </c>
    </row>
    <row r="77" spans="1:10" s="14" customFormat="1" ht="15" customHeight="1" x14ac:dyDescent="0.2">
      <c r="A77" s="34" t="s">
        <v>14</v>
      </c>
      <c r="B77" s="34" t="s">
        <v>15</v>
      </c>
      <c r="C77" s="34">
        <v>311539</v>
      </c>
      <c r="D77" s="34">
        <v>0</v>
      </c>
      <c r="E77" s="34">
        <f t="shared" si="20"/>
        <v>311539</v>
      </c>
    </row>
    <row r="78" spans="1:10" s="14" customFormat="1" ht="12.75" x14ac:dyDescent="0.2">
      <c r="A78" s="34" t="s">
        <v>5</v>
      </c>
      <c r="B78" s="34" t="s">
        <v>184</v>
      </c>
      <c r="C78" s="34">
        <v>360972</v>
      </c>
      <c r="D78" s="34">
        <v>0</v>
      </c>
      <c r="E78" s="34">
        <f t="shared" si="20"/>
        <v>360972</v>
      </c>
    </row>
    <row r="79" spans="1:10" s="14" customFormat="1" ht="12.75" x14ac:dyDescent="0.2">
      <c r="A79" s="54" t="s">
        <v>6</v>
      </c>
      <c r="B79" s="54" t="s">
        <v>7</v>
      </c>
      <c r="C79" s="54">
        <f t="shared" ref="C79:E79" si="21">C80+C81+C82</f>
        <v>4801178</v>
      </c>
      <c r="D79" s="54">
        <f t="shared" si="21"/>
        <v>20000</v>
      </c>
      <c r="E79" s="54">
        <f t="shared" si="21"/>
        <v>4821178</v>
      </c>
    </row>
    <row r="80" spans="1:10" s="14" customFormat="1" ht="12.75" x14ac:dyDescent="0.2">
      <c r="A80" s="34" t="s">
        <v>73</v>
      </c>
      <c r="B80" s="48" t="s">
        <v>74</v>
      </c>
      <c r="C80" s="49">
        <v>70000</v>
      </c>
      <c r="D80" s="49">
        <v>0</v>
      </c>
      <c r="E80" s="49">
        <f t="shared" ref="E80:E82" si="22">C80+D80</f>
        <v>70000</v>
      </c>
    </row>
    <row r="81" spans="1:9" s="14" customFormat="1" ht="15" customHeight="1" x14ac:dyDescent="0.2">
      <c r="A81" s="34" t="s">
        <v>8</v>
      </c>
      <c r="B81" s="48" t="s">
        <v>9</v>
      </c>
      <c r="C81" s="48">
        <v>3408082</v>
      </c>
      <c r="D81" s="48">
        <v>20000</v>
      </c>
      <c r="E81" s="48">
        <f t="shared" si="22"/>
        <v>3428082</v>
      </c>
    </row>
    <row r="82" spans="1:9" s="14" customFormat="1" ht="15" customHeight="1" x14ac:dyDescent="0.2">
      <c r="A82" s="46">
        <v>45</v>
      </c>
      <c r="B82" s="48" t="s">
        <v>75</v>
      </c>
      <c r="C82" s="48">
        <v>1323096</v>
      </c>
      <c r="D82" s="48">
        <v>0</v>
      </c>
      <c r="E82" s="48">
        <f t="shared" si="22"/>
        <v>1323096</v>
      </c>
    </row>
    <row r="83" spans="1:9" s="14" customFormat="1" ht="15" customHeight="1" x14ac:dyDescent="0.2">
      <c r="A83" s="34"/>
      <c r="B83" s="34"/>
      <c r="C83" s="34"/>
      <c r="D83" s="34"/>
      <c r="E83" s="34"/>
    </row>
    <row r="84" spans="1:9" s="14" customFormat="1" ht="15" customHeight="1" x14ac:dyDescent="0.2">
      <c r="A84" s="44" t="s">
        <v>192</v>
      </c>
      <c r="B84" s="44"/>
      <c r="C84" s="34"/>
      <c r="D84" s="34"/>
      <c r="E84" s="45" t="s">
        <v>49</v>
      </c>
      <c r="F84" s="34"/>
      <c r="G84" s="34"/>
      <c r="H84" s="34"/>
      <c r="I84" s="34"/>
    </row>
    <row r="85" spans="1:9" s="14" customFormat="1" ht="26.25" customHeight="1" x14ac:dyDescent="0.2">
      <c r="A85" s="17" t="s">
        <v>40</v>
      </c>
      <c r="B85" s="17"/>
      <c r="C85" s="18" t="s">
        <v>190</v>
      </c>
      <c r="D85" s="19" t="s">
        <v>254</v>
      </c>
      <c r="E85" s="19" t="s">
        <v>255</v>
      </c>
      <c r="F85" s="34"/>
      <c r="G85" s="34"/>
      <c r="H85" s="34"/>
      <c r="I85" s="34"/>
    </row>
    <row r="86" spans="1:9" s="14" customFormat="1" ht="15" customHeight="1" x14ac:dyDescent="0.2">
      <c r="A86" s="17" t="s">
        <v>41</v>
      </c>
      <c r="B86" s="43" t="s">
        <v>42</v>
      </c>
      <c r="C86" s="33"/>
      <c r="D86" s="33"/>
      <c r="E86" s="33"/>
      <c r="F86" s="34"/>
      <c r="G86" s="34"/>
      <c r="H86" s="34"/>
      <c r="I86" s="34"/>
    </row>
    <row r="87" spans="1:9" s="14" customFormat="1" ht="15" customHeight="1" x14ac:dyDescent="0.2">
      <c r="A87" s="137" t="s">
        <v>44</v>
      </c>
      <c r="B87" s="138"/>
      <c r="C87" s="139">
        <f>C88+C94+C96+C100+C110+C113</f>
        <v>8438511</v>
      </c>
      <c r="D87" s="139">
        <f>D88+D94+D96+D100+D110+D113</f>
        <v>255000</v>
      </c>
      <c r="E87" s="139">
        <f>E88+E94+E96+E100+E110+E113</f>
        <v>8693511</v>
      </c>
      <c r="F87" s="34"/>
      <c r="G87" s="34"/>
      <c r="H87" s="34"/>
      <c r="I87" s="34"/>
    </row>
    <row r="88" spans="1:9" s="14" customFormat="1" ht="15" customHeight="1" x14ac:dyDescent="0.2">
      <c r="A88" s="140" t="s">
        <v>76</v>
      </c>
      <c r="B88" s="141" t="s">
        <v>96</v>
      </c>
      <c r="C88" s="142">
        <f t="shared" ref="C88:E88" si="23">C89+C90+C91+C92+C93</f>
        <v>2569288</v>
      </c>
      <c r="D88" s="142">
        <f t="shared" si="23"/>
        <v>255000</v>
      </c>
      <c r="E88" s="142">
        <f t="shared" si="23"/>
        <v>2824288</v>
      </c>
      <c r="F88" s="143"/>
      <c r="G88" s="143"/>
      <c r="H88" s="143"/>
      <c r="I88" s="143"/>
    </row>
    <row r="89" spans="1:9" s="14" customFormat="1" ht="15" customHeight="1" x14ac:dyDescent="0.2">
      <c r="A89" s="144" t="s">
        <v>77</v>
      </c>
      <c r="B89" s="145" t="s">
        <v>97</v>
      </c>
      <c r="C89" s="146">
        <v>409947</v>
      </c>
      <c r="D89" s="146">
        <v>0</v>
      </c>
      <c r="E89" s="146">
        <f>C89+D89</f>
        <v>409947</v>
      </c>
      <c r="F89" s="143"/>
      <c r="G89" s="143"/>
      <c r="H89" s="143"/>
      <c r="I89" s="143"/>
    </row>
    <row r="90" spans="1:9" s="14" customFormat="1" ht="15" customHeight="1" x14ac:dyDescent="0.2">
      <c r="A90" s="144" t="s">
        <v>78</v>
      </c>
      <c r="B90" s="145" t="s">
        <v>98</v>
      </c>
      <c r="C90" s="146">
        <v>5322</v>
      </c>
      <c r="D90" s="146">
        <v>0</v>
      </c>
      <c r="E90" s="146">
        <f t="shared" ref="E90:E93" si="24">C90+D90</f>
        <v>5322</v>
      </c>
      <c r="F90" s="143"/>
      <c r="G90" s="143"/>
      <c r="H90" s="143"/>
      <c r="I90" s="143"/>
    </row>
    <row r="91" spans="1:9" s="14" customFormat="1" ht="15" customHeight="1" x14ac:dyDescent="0.2">
      <c r="A91" s="144" t="s">
        <v>79</v>
      </c>
      <c r="B91" s="145" t="s">
        <v>99</v>
      </c>
      <c r="C91" s="146">
        <v>2153440</v>
      </c>
      <c r="D91" s="146">
        <v>255000</v>
      </c>
      <c r="E91" s="146">
        <f t="shared" si="24"/>
        <v>2408440</v>
      </c>
      <c r="F91" s="143"/>
      <c r="G91" s="143"/>
      <c r="H91" s="143"/>
      <c r="I91" s="143"/>
    </row>
    <row r="92" spans="1:9" s="14" customFormat="1" ht="15" customHeight="1" x14ac:dyDescent="0.2">
      <c r="A92" s="144" t="s">
        <v>80</v>
      </c>
      <c r="B92" s="145" t="s">
        <v>100</v>
      </c>
      <c r="C92" s="146">
        <v>446</v>
      </c>
      <c r="D92" s="146">
        <v>0</v>
      </c>
      <c r="E92" s="146">
        <f t="shared" si="24"/>
        <v>446</v>
      </c>
      <c r="F92" s="143"/>
      <c r="G92" s="143"/>
      <c r="H92" s="143"/>
      <c r="I92" s="143"/>
    </row>
    <row r="93" spans="1:9" s="14" customFormat="1" ht="15" customHeight="1" x14ac:dyDescent="0.2">
      <c r="A93" s="144" t="s">
        <v>81</v>
      </c>
      <c r="B93" s="145" t="s">
        <v>101</v>
      </c>
      <c r="C93" s="146">
        <v>133</v>
      </c>
      <c r="D93" s="146">
        <v>0</v>
      </c>
      <c r="E93" s="146">
        <f t="shared" si="24"/>
        <v>133</v>
      </c>
      <c r="F93" s="143"/>
      <c r="G93" s="143"/>
      <c r="H93" s="143"/>
      <c r="I93" s="143"/>
    </row>
    <row r="94" spans="1:9" s="14" customFormat="1" ht="15" customHeight="1" x14ac:dyDescent="0.2">
      <c r="A94" s="140" t="s">
        <v>82</v>
      </c>
      <c r="B94" s="141" t="s">
        <v>102</v>
      </c>
      <c r="C94" s="147">
        <f t="shared" ref="C94:E94" si="25">C95</f>
        <v>150</v>
      </c>
      <c r="D94" s="147">
        <f t="shared" si="25"/>
        <v>0</v>
      </c>
      <c r="E94" s="147">
        <f t="shared" si="25"/>
        <v>150</v>
      </c>
      <c r="F94" s="143"/>
      <c r="G94" s="143"/>
      <c r="H94" s="143"/>
      <c r="I94" s="143"/>
    </row>
    <row r="95" spans="1:9" s="14" customFormat="1" ht="15" customHeight="1" x14ac:dyDescent="0.2">
      <c r="A95" s="144" t="s">
        <v>83</v>
      </c>
      <c r="B95" s="145" t="s">
        <v>103</v>
      </c>
      <c r="C95" s="146">
        <v>150</v>
      </c>
      <c r="D95" s="146">
        <v>0</v>
      </c>
      <c r="E95" s="146">
        <f>C95+D95</f>
        <v>150</v>
      </c>
      <c r="F95" s="143"/>
      <c r="G95" s="143"/>
      <c r="H95" s="143"/>
      <c r="I95" s="143"/>
    </row>
    <row r="96" spans="1:9" s="14" customFormat="1" ht="15" customHeight="1" x14ac:dyDescent="0.2">
      <c r="A96" s="140" t="s">
        <v>84</v>
      </c>
      <c r="B96" s="141" t="s">
        <v>104</v>
      </c>
      <c r="C96" s="147">
        <f t="shared" ref="C96:E96" si="26">C98+C97+C99</f>
        <v>678278</v>
      </c>
      <c r="D96" s="147">
        <f t="shared" si="26"/>
        <v>0</v>
      </c>
      <c r="E96" s="147">
        <f t="shared" si="26"/>
        <v>678278</v>
      </c>
      <c r="F96" s="143"/>
      <c r="G96" s="143"/>
      <c r="H96" s="143"/>
      <c r="I96" s="143"/>
    </row>
    <row r="97" spans="1:9" s="14" customFormat="1" ht="15" customHeight="1" x14ac:dyDescent="0.2">
      <c r="A97" s="144" t="s">
        <v>199</v>
      </c>
      <c r="B97" s="145" t="s">
        <v>198</v>
      </c>
      <c r="C97" s="146">
        <f>133500+551</f>
        <v>134051</v>
      </c>
      <c r="D97" s="146">
        <v>0</v>
      </c>
      <c r="E97" s="146">
        <f t="shared" ref="E97:E99" si="27">C97+D97</f>
        <v>134051</v>
      </c>
      <c r="F97" s="143"/>
      <c r="G97" s="143"/>
      <c r="H97" s="143"/>
      <c r="I97" s="143"/>
    </row>
    <row r="98" spans="1:9" s="14" customFormat="1" ht="15" customHeight="1" x14ac:dyDescent="0.2">
      <c r="A98" s="144" t="s">
        <v>85</v>
      </c>
      <c r="B98" s="145" t="s">
        <v>105</v>
      </c>
      <c r="C98" s="146">
        <v>524227</v>
      </c>
      <c r="D98" s="146">
        <v>0</v>
      </c>
      <c r="E98" s="146">
        <f t="shared" si="27"/>
        <v>524227</v>
      </c>
      <c r="F98" s="143"/>
      <c r="G98" s="143"/>
      <c r="H98" s="143"/>
      <c r="I98" s="143"/>
    </row>
    <row r="99" spans="1:9" s="14" customFormat="1" ht="15" customHeight="1" x14ac:dyDescent="0.2">
      <c r="A99" s="144" t="s">
        <v>86</v>
      </c>
      <c r="B99" s="145" t="s">
        <v>106</v>
      </c>
      <c r="C99" s="146">
        <v>20000</v>
      </c>
      <c r="D99" s="146">
        <v>0</v>
      </c>
      <c r="E99" s="146">
        <f t="shared" si="27"/>
        <v>20000</v>
      </c>
      <c r="F99" s="143"/>
      <c r="G99" s="143"/>
      <c r="H99" s="143"/>
      <c r="I99" s="143"/>
    </row>
    <row r="100" spans="1:9" s="14" customFormat="1" ht="15" customHeight="1" x14ac:dyDescent="0.2">
      <c r="A100" s="140" t="s">
        <v>87</v>
      </c>
      <c r="B100" s="141" t="s">
        <v>107</v>
      </c>
      <c r="C100" s="147">
        <f>C101+C103+C104+C108+C102</f>
        <v>4438335</v>
      </c>
      <c r="D100" s="147">
        <f t="shared" ref="D100:E100" si="28">D101+D103+D104+D108+D102</f>
        <v>0</v>
      </c>
      <c r="E100" s="147">
        <f t="shared" si="28"/>
        <v>4438335</v>
      </c>
      <c r="F100" s="34"/>
      <c r="G100" s="34"/>
      <c r="H100" s="34"/>
      <c r="I100" s="34"/>
    </row>
    <row r="101" spans="1:9" s="14" customFormat="1" ht="15" customHeight="1" x14ac:dyDescent="0.2">
      <c r="A101" s="144" t="s">
        <v>200</v>
      </c>
      <c r="B101" s="145" t="s">
        <v>109</v>
      </c>
      <c r="C101" s="148">
        <v>1519864</v>
      </c>
      <c r="D101" s="146">
        <v>0</v>
      </c>
      <c r="E101" s="146">
        <f t="shared" ref="E101:E109" si="29">C101+D101</f>
        <v>1519864</v>
      </c>
      <c r="F101" s="34"/>
      <c r="G101" s="34"/>
      <c r="H101" s="34"/>
      <c r="I101" s="34"/>
    </row>
    <row r="102" spans="1:9" s="14" customFormat="1" ht="15" customHeight="1" x14ac:dyDescent="0.2">
      <c r="A102" s="144" t="s">
        <v>246</v>
      </c>
      <c r="B102" s="145" t="s">
        <v>247</v>
      </c>
      <c r="C102" s="148">
        <v>9480</v>
      </c>
      <c r="D102" s="146">
        <v>0</v>
      </c>
      <c r="E102" s="146">
        <f t="shared" si="29"/>
        <v>9480</v>
      </c>
      <c r="F102" s="34"/>
      <c r="G102" s="34"/>
      <c r="H102" s="34"/>
      <c r="I102" s="34"/>
    </row>
    <row r="103" spans="1:9" s="14" customFormat="1" ht="15" customHeight="1" x14ac:dyDescent="0.2">
      <c r="A103" s="144" t="s">
        <v>88</v>
      </c>
      <c r="B103" s="145" t="s">
        <v>108</v>
      </c>
      <c r="C103" s="146">
        <v>110969</v>
      </c>
      <c r="D103" s="146">
        <v>0</v>
      </c>
      <c r="E103" s="146">
        <f t="shared" si="29"/>
        <v>110969</v>
      </c>
      <c r="F103" s="34"/>
      <c r="G103" s="34"/>
      <c r="H103" s="34"/>
      <c r="I103" s="34"/>
    </row>
    <row r="104" spans="1:9" s="14" customFormat="1" ht="15" customHeight="1" x14ac:dyDescent="0.2">
      <c r="A104" s="144" t="s">
        <v>205</v>
      </c>
      <c r="B104" s="145" t="s">
        <v>206</v>
      </c>
      <c r="C104" s="149">
        <f t="shared" ref="C104" si="30">C106+C107+C105</f>
        <v>2189586</v>
      </c>
      <c r="D104" s="149">
        <v>0</v>
      </c>
      <c r="E104" s="149">
        <f t="shared" si="29"/>
        <v>2189586</v>
      </c>
      <c r="F104" s="34"/>
      <c r="G104" s="34"/>
      <c r="H104" s="34"/>
      <c r="I104" s="34"/>
    </row>
    <row r="105" spans="1:9" s="14" customFormat="1" ht="15" customHeight="1" x14ac:dyDescent="0.2">
      <c r="A105" s="144" t="s">
        <v>211</v>
      </c>
      <c r="B105" s="145" t="s">
        <v>212</v>
      </c>
      <c r="C105" s="149">
        <v>51666</v>
      </c>
      <c r="D105" s="149">
        <v>0</v>
      </c>
      <c r="E105" s="149">
        <f t="shared" si="29"/>
        <v>51666</v>
      </c>
      <c r="F105" s="34"/>
      <c r="G105" s="34"/>
      <c r="H105" s="34"/>
      <c r="I105" s="34"/>
    </row>
    <row r="106" spans="1:9" s="14" customFormat="1" ht="15" customHeight="1" x14ac:dyDescent="0.2">
      <c r="A106" s="144" t="s">
        <v>207</v>
      </c>
      <c r="B106" s="145" t="s">
        <v>210</v>
      </c>
      <c r="C106" s="146">
        <v>900000</v>
      </c>
      <c r="D106" s="146">
        <v>0</v>
      </c>
      <c r="E106" s="146">
        <f t="shared" si="29"/>
        <v>900000</v>
      </c>
      <c r="F106" s="34"/>
      <c r="G106" s="34"/>
      <c r="H106" s="34"/>
      <c r="I106" s="34"/>
    </row>
    <row r="107" spans="1:9" s="14" customFormat="1" ht="15" customHeight="1" x14ac:dyDescent="0.2">
      <c r="A107" s="144" t="s">
        <v>208</v>
      </c>
      <c r="B107" s="145" t="s">
        <v>209</v>
      </c>
      <c r="C107" s="146">
        <v>1237920</v>
      </c>
      <c r="D107" s="146">
        <v>0</v>
      </c>
      <c r="E107" s="146">
        <f t="shared" si="29"/>
        <v>1237920</v>
      </c>
      <c r="F107" s="34"/>
      <c r="G107" s="34"/>
      <c r="H107" s="34"/>
      <c r="I107" s="34"/>
    </row>
    <row r="108" spans="1:9" s="14" customFormat="1" ht="15" customHeight="1" x14ac:dyDescent="0.2">
      <c r="A108" s="144" t="s">
        <v>89</v>
      </c>
      <c r="B108" s="145" t="s">
        <v>201</v>
      </c>
      <c r="C108" s="149">
        <f t="shared" ref="C108" si="31">C109</f>
        <v>608436</v>
      </c>
      <c r="D108" s="149">
        <v>0</v>
      </c>
      <c r="E108" s="149">
        <f t="shared" si="29"/>
        <v>608436</v>
      </c>
      <c r="F108" s="34"/>
      <c r="G108" s="34"/>
      <c r="H108" s="34"/>
      <c r="I108" s="34"/>
    </row>
    <row r="109" spans="1:9" s="14" customFormat="1" ht="15" customHeight="1" x14ac:dyDescent="0.2">
      <c r="A109" s="144" t="s">
        <v>213</v>
      </c>
      <c r="B109" s="145" t="s">
        <v>214</v>
      </c>
      <c r="C109" s="146">
        <f>668436-90000+30000</f>
        <v>608436</v>
      </c>
      <c r="D109" s="146">
        <v>0</v>
      </c>
      <c r="E109" s="146">
        <f t="shared" si="29"/>
        <v>608436</v>
      </c>
      <c r="F109" s="34"/>
      <c r="G109" s="34"/>
      <c r="H109" s="34"/>
      <c r="I109" s="34"/>
    </row>
    <row r="110" spans="1:9" s="14" customFormat="1" ht="15" customHeight="1" x14ac:dyDescent="0.2">
      <c r="A110" s="140" t="s">
        <v>90</v>
      </c>
      <c r="B110" s="141" t="s">
        <v>110</v>
      </c>
      <c r="C110" s="147">
        <f t="shared" ref="C110:E110" si="32">C111+C112</f>
        <v>6327</v>
      </c>
      <c r="D110" s="147">
        <f t="shared" si="32"/>
        <v>0</v>
      </c>
      <c r="E110" s="147">
        <f t="shared" si="32"/>
        <v>6327</v>
      </c>
      <c r="F110" s="34"/>
      <c r="G110" s="34"/>
      <c r="H110" s="34"/>
      <c r="I110" s="34"/>
    </row>
    <row r="111" spans="1:9" s="14" customFormat="1" ht="15" customHeight="1" x14ac:dyDescent="0.2">
      <c r="A111" s="144" t="s">
        <v>91</v>
      </c>
      <c r="B111" s="145" t="s">
        <v>111</v>
      </c>
      <c r="C111" s="146">
        <v>0</v>
      </c>
      <c r="D111" s="146">
        <v>0</v>
      </c>
      <c r="E111" s="146">
        <f t="shared" ref="E111:E112" si="33">C111+D111</f>
        <v>0</v>
      </c>
      <c r="F111" s="34"/>
      <c r="G111" s="34"/>
      <c r="H111" s="34"/>
      <c r="I111" s="34"/>
    </row>
    <row r="112" spans="1:9" s="14" customFormat="1" ht="15" customHeight="1" x14ac:dyDescent="0.2">
      <c r="A112" s="144" t="s">
        <v>92</v>
      </c>
      <c r="B112" s="145" t="s">
        <v>112</v>
      </c>
      <c r="C112" s="146">
        <v>6327</v>
      </c>
      <c r="D112" s="146">
        <v>0</v>
      </c>
      <c r="E112" s="146">
        <f t="shared" si="33"/>
        <v>6327</v>
      </c>
      <c r="F112" s="34"/>
      <c r="G112" s="34"/>
      <c r="H112" s="34"/>
      <c r="I112" s="34"/>
    </row>
    <row r="113" spans="1:9" s="14" customFormat="1" ht="25.5" x14ac:dyDescent="0.2">
      <c r="A113" s="140" t="s">
        <v>93</v>
      </c>
      <c r="B113" s="141" t="s">
        <v>187</v>
      </c>
      <c r="C113" s="147">
        <f t="shared" ref="C113:E113" si="34">C114+C115</f>
        <v>746133</v>
      </c>
      <c r="D113" s="147">
        <f t="shared" si="34"/>
        <v>0</v>
      </c>
      <c r="E113" s="147">
        <f t="shared" si="34"/>
        <v>746133</v>
      </c>
      <c r="F113" s="34"/>
      <c r="G113" s="34"/>
      <c r="H113" s="34"/>
      <c r="I113" s="34"/>
    </row>
    <row r="114" spans="1:9" s="14" customFormat="1" ht="15" customHeight="1" x14ac:dyDescent="0.2">
      <c r="A114" s="144" t="s">
        <v>94</v>
      </c>
      <c r="B114" s="145" t="s">
        <v>113</v>
      </c>
      <c r="C114" s="146">
        <v>746000</v>
      </c>
      <c r="D114" s="146">
        <v>0</v>
      </c>
      <c r="E114" s="146">
        <f t="shared" ref="E114:E115" si="35">C114+D114</f>
        <v>746000</v>
      </c>
      <c r="F114" s="34"/>
      <c r="G114" s="34"/>
      <c r="H114" s="34"/>
      <c r="I114" s="34"/>
    </row>
    <row r="115" spans="1:9" s="14" customFormat="1" ht="14.25" customHeight="1" x14ac:dyDescent="0.2">
      <c r="A115" s="144" t="s">
        <v>95</v>
      </c>
      <c r="B115" s="145" t="s">
        <v>114</v>
      </c>
      <c r="C115" s="146">
        <v>133</v>
      </c>
      <c r="D115" s="146">
        <v>0</v>
      </c>
      <c r="E115" s="146">
        <f t="shared" si="35"/>
        <v>133</v>
      </c>
    </row>
    <row r="116" spans="1:9" s="14" customFormat="1" ht="12.75" x14ac:dyDescent="0.2">
      <c r="A116" s="59"/>
      <c r="B116" s="60"/>
      <c r="C116" s="56"/>
      <c r="D116" s="56"/>
      <c r="E116" s="56"/>
    </row>
    <row r="117" spans="1:9" s="14" customFormat="1" ht="12.75" x14ac:dyDescent="0.2">
      <c r="A117" s="57" t="s">
        <v>43</v>
      </c>
      <c r="B117" s="58"/>
      <c r="C117" s="150">
        <f>C118+C125+C127+C131+C141+C143+C146</f>
        <v>7591324</v>
      </c>
      <c r="D117" s="150">
        <f>D118+D125+D127+D131+D141+D143+D146</f>
        <v>255000</v>
      </c>
      <c r="E117" s="150">
        <f>E118+E125+E127+E131+E141+E143+E146</f>
        <v>7846324</v>
      </c>
    </row>
    <row r="118" spans="1:9" s="14" customFormat="1" ht="15" customHeight="1" x14ac:dyDescent="0.2">
      <c r="A118" s="69" t="s">
        <v>76</v>
      </c>
      <c r="B118" s="70" t="s">
        <v>96</v>
      </c>
      <c r="C118" s="147">
        <f t="shared" ref="C118:E118" si="36">C119+C120+C121+C122+C123+C124</f>
        <v>2412300</v>
      </c>
      <c r="D118" s="147">
        <f t="shared" si="36"/>
        <v>255000</v>
      </c>
      <c r="E118" s="147">
        <f t="shared" si="36"/>
        <v>2667300</v>
      </c>
    </row>
    <row r="119" spans="1:9" s="14" customFormat="1" ht="15" customHeight="1" x14ac:dyDescent="0.2">
      <c r="A119" s="71" t="s">
        <v>77</v>
      </c>
      <c r="B119" s="72" t="s">
        <v>97</v>
      </c>
      <c r="C119" s="149">
        <v>349723</v>
      </c>
      <c r="D119" s="149">
        <v>0</v>
      </c>
      <c r="E119" s="149">
        <f t="shared" ref="E119:E124" si="37">C119+D119</f>
        <v>349723</v>
      </c>
    </row>
    <row r="120" spans="1:9" s="151" customFormat="1" ht="12.75" x14ac:dyDescent="0.2">
      <c r="A120" s="71" t="s">
        <v>78</v>
      </c>
      <c r="B120" s="72" t="s">
        <v>98</v>
      </c>
      <c r="C120" s="149">
        <v>5322</v>
      </c>
      <c r="D120" s="149">
        <v>0</v>
      </c>
      <c r="E120" s="149">
        <f t="shared" si="37"/>
        <v>5322</v>
      </c>
      <c r="F120" s="14"/>
      <c r="G120" s="14"/>
    </row>
    <row r="121" spans="1:9" s="151" customFormat="1" ht="12.75" x14ac:dyDescent="0.2">
      <c r="A121" s="71" t="s">
        <v>79</v>
      </c>
      <c r="B121" s="72" t="s">
        <v>99</v>
      </c>
      <c r="C121" s="149">
        <v>2033676</v>
      </c>
      <c r="D121" s="80">
        <v>255000</v>
      </c>
      <c r="E121" s="80">
        <f t="shared" si="37"/>
        <v>2288676</v>
      </c>
      <c r="F121" s="14"/>
      <c r="G121" s="14"/>
    </row>
    <row r="122" spans="1:9" s="151" customFormat="1" ht="12.75" x14ac:dyDescent="0.2">
      <c r="A122" s="71" t="s">
        <v>80</v>
      </c>
      <c r="B122" s="72" t="s">
        <v>100</v>
      </c>
      <c r="C122" s="149">
        <v>446</v>
      </c>
      <c r="D122" s="149">
        <v>0</v>
      </c>
      <c r="E122" s="149">
        <f t="shared" si="37"/>
        <v>446</v>
      </c>
      <c r="F122" s="14"/>
      <c r="G122" s="14"/>
    </row>
    <row r="123" spans="1:9" s="151" customFormat="1" ht="12.75" x14ac:dyDescent="0.2">
      <c r="A123" s="71" t="s">
        <v>115</v>
      </c>
      <c r="B123" s="72" t="s">
        <v>116</v>
      </c>
      <c r="C123" s="149">
        <v>23000</v>
      </c>
      <c r="D123" s="149">
        <v>0</v>
      </c>
      <c r="E123" s="149">
        <f t="shared" si="37"/>
        <v>23000</v>
      </c>
      <c r="F123" s="14"/>
      <c r="G123" s="14"/>
    </row>
    <row r="124" spans="1:9" s="151" customFormat="1" ht="12.75" x14ac:dyDescent="0.2">
      <c r="A124" s="71" t="s">
        <v>81</v>
      </c>
      <c r="B124" s="72" t="s">
        <v>101</v>
      </c>
      <c r="C124" s="149">
        <v>133</v>
      </c>
      <c r="D124" s="149">
        <v>0</v>
      </c>
      <c r="E124" s="149">
        <f t="shared" si="37"/>
        <v>133</v>
      </c>
      <c r="F124" s="14"/>
      <c r="G124" s="14"/>
    </row>
    <row r="125" spans="1:9" s="151" customFormat="1" ht="12.75" x14ac:dyDescent="0.2">
      <c r="A125" s="69" t="s">
        <v>82</v>
      </c>
      <c r="B125" s="70" t="s">
        <v>102</v>
      </c>
      <c r="C125" s="147">
        <f t="shared" ref="C125:E125" si="38">C126</f>
        <v>150</v>
      </c>
      <c r="D125" s="147">
        <f t="shared" si="38"/>
        <v>0</v>
      </c>
      <c r="E125" s="147">
        <f t="shared" si="38"/>
        <v>150</v>
      </c>
      <c r="F125" s="14"/>
      <c r="G125" s="14"/>
    </row>
    <row r="126" spans="1:9" s="151" customFormat="1" ht="12.75" x14ac:dyDescent="0.2">
      <c r="A126" s="71" t="s">
        <v>83</v>
      </c>
      <c r="B126" s="72" t="s">
        <v>103</v>
      </c>
      <c r="C126" s="149">
        <v>150</v>
      </c>
      <c r="D126" s="149">
        <v>0</v>
      </c>
      <c r="E126" s="149">
        <f>C126+D126</f>
        <v>150</v>
      </c>
      <c r="F126" s="14"/>
      <c r="G126" s="14"/>
    </row>
    <row r="127" spans="1:9" s="151" customFormat="1" ht="12.75" x14ac:dyDescent="0.2">
      <c r="A127" s="69" t="s">
        <v>84</v>
      </c>
      <c r="B127" s="70" t="s">
        <v>104</v>
      </c>
      <c r="C127" s="147">
        <f t="shared" ref="C127:E127" si="39">C129+C128+C130</f>
        <v>185241</v>
      </c>
      <c r="D127" s="147">
        <f t="shared" si="39"/>
        <v>0</v>
      </c>
      <c r="E127" s="147">
        <f t="shared" si="39"/>
        <v>185241</v>
      </c>
      <c r="F127" s="14"/>
      <c r="G127" s="14"/>
    </row>
    <row r="128" spans="1:9" s="151" customFormat="1" ht="12.75" x14ac:dyDescent="0.2">
      <c r="A128" s="71" t="s">
        <v>199</v>
      </c>
      <c r="B128" s="72" t="s">
        <v>198</v>
      </c>
      <c r="C128" s="149">
        <f>133500+551</f>
        <v>134051</v>
      </c>
      <c r="D128" s="149">
        <v>0</v>
      </c>
      <c r="E128" s="149">
        <f t="shared" ref="E128:E130" si="40">C128+D128</f>
        <v>134051</v>
      </c>
      <c r="F128" s="14"/>
      <c r="G128" s="14"/>
    </row>
    <row r="129" spans="1:7" s="151" customFormat="1" ht="12.75" x14ac:dyDescent="0.2">
      <c r="A129" s="71" t="s">
        <v>85</v>
      </c>
      <c r="B129" s="72" t="s">
        <v>105</v>
      </c>
      <c r="C129" s="149">
        <v>31190</v>
      </c>
      <c r="D129" s="80">
        <v>0</v>
      </c>
      <c r="E129" s="80">
        <f t="shared" si="40"/>
        <v>31190</v>
      </c>
      <c r="F129" s="14"/>
      <c r="G129" s="14"/>
    </row>
    <row r="130" spans="1:7" s="151" customFormat="1" ht="12.75" x14ac:dyDescent="0.2">
      <c r="A130" s="71" t="s">
        <v>86</v>
      </c>
      <c r="B130" s="72" t="s">
        <v>106</v>
      </c>
      <c r="C130" s="149">
        <v>20000</v>
      </c>
      <c r="D130" s="149">
        <v>0</v>
      </c>
      <c r="E130" s="149">
        <f t="shared" si="40"/>
        <v>20000</v>
      </c>
      <c r="F130" s="14"/>
      <c r="G130" s="14"/>
    </row>
    <row r="131" spans="1:7" s="151" customFormat="1" ht="12.75" x14ac:dyDescent="0.2">
      <c r="A131" s="69" t="s">
        <v>87</v>
      </c>
      <c r="B131" s="70" t="s">
        <v>107</v>
      </c>
      <c r="C131" s="147">
        <f>C134+C139+C132+C135+C133</f>
        <v>4438335</v>
      </c>
      <c r="D131" s="147">
        <f t="shared" ref="D131:E131" si="41">D134+D139+D132+D135+D133</f>
        <v>0</v>
      </c>
      <c r="E131" s="147">
        <f t="shared" si="41"/>
        <v>4438335</v>
      </c>
      <c r="F131" s="14"/>
      <c r="G131" s="14"/>
    </row>
    <row r="132" spans="1:7" s="151" customFormat="1" ht="12.75" x14ac:dyDescent="0.2">
      <c r="A132" s="71" t="s">
        <v>200</v>
      </c>
      <c r="B132" s="72" t="s">
        <v>109</v>
      </c>
      <c r="C132" s="148">
        <v>1519864</v>
      </c>
      <c r="D132" s="146">
        <v>0</v>
      </c>
      <c r="E132" s="146">
        <f t="shared" ref="E132:E140" si="42">C132+D132</f>
        <v>1519864</v>
      </c>
      <c r="F132" s="14"/>
      <c r="G132" s="14"/>
    </row>
    <row r="133" spans="1:7" s="151" customFormat="1" ht="25.5" x14ac:dyDescent="0.2">
      <c r="A133" s="144" t="s">
        <v>246</v>
      </c>
      <c r="B133" s="145" t="s">
        <v>247</v>
      </c>
      <c r="C133" s="148">
        <v>9480</v>
      </c>
      <c r="D133" s="146">
        <v>0</v>
      </c>
      <c r="E133" s="146">
        <f t="shared" si="42"/>
        <v>9480</v>
      </c>
      <c r="F133" s="14"/>
      <c r="G133" s="14"/>
    </row>
    <row r="134" spans="1:7" s="151" customFormat="1" ht="12.75" x14ac:dyDescent="0.2">
      <c r="A134" s="71" t="s">
        <v>88</v>
      </c>
      <c r="B134" s="72" t="s">
        <v>108</v>
      </c>
      <c r="C134" s="146">
        <v>110969</v>
      </c>
      <c r="D134" s="146">
        <v>0</v>
      </c>
      <c r="E134" s="146">
        <f t="shared" si="42"/>
        <v>110969</v>
      </c>
      <c r="F134" s="14"/>
      <c r="G134" s="14"/>
    </row>
    <row r="135" spans="1:7" s="151" customFormat="1" ht="12.75" x14ac:dyDescent="0.2">
      <c r="A135" s="71" t="s">
        <v>205</v>
      </c>
      <c r="B135" s="72" t="s">
        <v>206</v>
      </c>
      <c r="C135" s="149">
        <f t="shared" ref="C135" si="43">C137+C138+C136</f>
        <v>2189586</v>
      </c>
      <c r="D135" s="149">
        <v>0</v>
      </c>
      <c r="E135" s="149">
        <f t="shared" si="42"/>
        <v>2189586</v>
      </c>
      <c r="F135" s="14"/>
      <c r="G135" s="14"/>
    </row>
    <row r="136" spans="1:7" s="151" customFormat="1" ht="12.75" x14ac:dyDescent="0.2">
      <c r="A136" s="71" t="s">
        <v>211</v>
      </c>
      <c r="B136" s="72" t="s">
        <v>212</v>
      </c>
      <c r="C136" s="149">
        <v>51666</v>
      </c>
      <c r="D136" s="149">
        <v>0</v>
      </c>
      <c r="E136" s="149">
        <f t="shared" si="42"/>
        <v>51666</v>
      </c>
      <c r="F136" s="14"/>
      <c r="G136" s="14"/>
    </row>
    <row r="137" spans="1:7" s="151" customFormat="1" ht="12.75" x14ac:dyDescent="0.2">
      <c r="A137" s="71" t="s">
        <v>207</v>
      </c>
      <c r="B137" s="72" t="s">
        <v>210</v>
      </c>
      <c r="C137" s="146">
        <v>900000</v>
      </c>
      <c r="D137" s="146">
        <v>0</v>
      </c>
      <c r="E137" s="146">
        <f t="shared" si="42"/>
        <v>900000</v>
      </c>
      <c r="F137" s="14"/>
      <c r="G137" s="14"/>
    </row>
    <row r="138" spans="1:7" s="151" customFormat="1" ht="12.75" x14ac:dyDescent="0.2">
      <c r="A138" s="71" t="s">
        <v>208</v>
      </c>
      <c r="B138" s="72" t="s">
        <v>209</v>
      </c>
      <c r="C138" s="146">
        <v>1237920</v>
      </c>
      <c r="D138" s="146">
        <v>0</v>
      </c>
      <c r="E138" s="146">
        <f t="shared" si="42"/>
        <v>1237920</v>
      </c>
      <c r="F138" s="14"/>
      <c r="G138" s="14"/>
    </row>
    <row r="139" spans="1:7" s="151" customFormat="1" ht="12.75" x14ac:dyDescent="0.2">
      <c r="A139" s="71" t="s">
        <v>89</v>
      </c>
      <c r="B139" s="72" t="s">
        <v>201</v>
      </c>
      <c r="C139" s="146">
        <f>668436-90000+30000</f>
        <v>608436</v>
      </c>
      <c r="D139" s="146">
        <v>0</v>
      </c>
      <c r="E139" s="146">
        <f t="shared" si="42"/>
        <v>608436</v>
      </c>
      <c r="F139" s="14"/>
      <c r="G139" s="14"/>
    </row>
    <row r="140" spans="1:7" s="151" customFormat="1" ht="12.75" x14ac:dyDescent="0.2">
      <c r="A140" s="71" t="s">
        <v>213</v>
      </c>
      <c r="B140" s="72" t="s">
        <v>215</v>
      </c>
      <c r="C140" s="146">
        <f>668436-90000+30000</f>
        <v>608436</v>
      </c>
      <c r="D140" s="80">
        <v>0</v>
      </c>
      <c r="E140" s="80">
        <f t="shared" si="42"/>
        <v>608436</v>
      </c>
      <c r="F140" s="14"/>
      <c r="G140" s="14"/>
    </row>
    <row r="141" spans="1:7" s="151" customFormat="1" ht="12.75" x14ac:dyDescent="0.2">
      <c r="A141" s="69" t="s">
        <v>90</v>
      </c>
      <c r="B141" s="70" t="s">
        <v>110</v>
      </c>
      <c r="C141" s="147">
        <f>C142</f>
        <v>6327</v>
      </c>
      <c r="D141" s="147">
        <f t="shared" ref="D141:E141" si="44">D142</f>
        <v>0</v>
      </c>
      <c r="E141" s="147">
        <f t="shared" si="44"/>
        <v>6327</v>
      </c>
      <c r="F141" s="14"/>
      <c r="G141" s="14"/>
    </row>
    <row r="142" spans="1:7" s="151" customFormat="1" ht="12.75" x14ac:dyDescent="0.2">
      <c r="A142" s="71" t="s">
        <v>92</v>
      </c>
      <c r="B142" s="72" t="s">
        <v>112</v>
      </c>
      <c r="C142" s="149">
        <v>6327</v>
      </c>
      <c r="D142" s="80">
        <v>0</v>
      </c>
      <c r="E142" s="80">
        <f t="shared" ref="E142" si="45">C142+D142</f>
        <v>6327</v>
      </c>
      <c r="F142" s="14"/>
      <c r="G142" s="14"/>
    </row>
    <row r="143" spans="1:7" s="151" customFormat="1" ht="25.5" x14ac:dyDescent="0.2">
      <c r="A143" s="69" t="s">
        <v>93</v>
      </c>
      <c r="B143" s="70" t="s">
        <v>187</v>
      </c>
      <c r="C143" s="147">
        <f t="shared" ref="C143:E143" si="46">C144+C145</f>
        <v>248971</v>
      </c>
      <c r="D143" s="147">
        <f t="shared" si="46"/>
        <v>0</v>
      </c>
      <c r="E143" s="147">
        <f t="shared" si="46"/>
        <v>248971</v>
      </c>
      <c r="F143" s="14"/>
      <c r="G143" s="14"/>
    </row>
    <row r="144" spans="1:7" s="151" customFormat="1" ht="12.75" x14ac:dyDescent="0.2">
      <c r="A144" s="71" t="s">
        <v>94</v>
      </c>
      <c r="B144" s="72" t="s">
        <v>113</v>
      </c>
      <c r="C144" s="149">
        <v>248838</v>
      </c>
      <c r="D144" s="80">
        <v>0</v>
      </c>
      <c r="E144" s="80">
        <f t="shared" ref="E144:E145" si="47">C144+D144</f>
        <v>248838</v>
      </c>
      <c r="F144" s="14"/>
      <c r="G144" s="14"/>
    </row>
    <row r="145" spans="1:9" s="151" customFormat="1" ht="12.75" x14ac:dyDescent="0.2">
      <c r="A145" s="71" t="s">
        <v>95</v>
      </c>
      <c r="B145" s="72" t="s">
        <v>114</v>
      </c>
      <c r="C145" s="149">
        <v>133</v>
      </c>
      <c r="D145" s="80">
        <v>0</v>
      </c>
      <c r="E145" s="80">
        <f t="shared" si="47"/>
        <v>133</v>
      </c>
      <c r="F145" s="14"/>
      <c r="G145" s="14"/>
    </row>
    <row r="146" spans="1:9" s="151" customFormat="1" ht="12.75" x14ac:dyDescent="0.2">
      <c r="A146" s="140" t="s">
        <v>168</v>
      </c>
      <c r="B146" s="141" t="s">
        <v>118</v>
      </c>
      <c r="C146" s="147">
        <f t="shared" ref="C146:E146" si="48">C147</f>
        <v>300000</v>
      </c>
      <c r="D146" s="147">
        <f t="shared" si="48"/>
        <v>0</v>
      </c>
      <c r="E146" s="147">
        <f t="shared" si="48"/>
        <v>300000</v>
      </c>
      <c r="F146" s="14"/>
      <c r="G146" s="14"/>
    </row>
    <row r="147" spans="1:9" s="14" customFormat="1" ht="15" customHeight="1" x14ac:dyDescent="0.2">
      <c r="A147" s="144" t="s">
        <v>169</v>
      </c>
      <c r="B147" s="145" t="s">
        <v>116</v>
      </c>
      <c r="C147" s="149">
        <v>300000</v>
      </c>
      <c r="D147" s="80">
        <v>0</v>
      </c>
      <c r="E147" s="80">
        <f t="shared" ref="E147:E148" si="49">C147+D147</f>
        <v>300000</v>
      </c>
      <c r="F147" s="6"/>
      <c r="G147" s="6"/>
    </row>
    <row r="148" spans="1:9" s="14" customFormat="1" ht="15" customHeight="1" x14ac:dyDescent="0.2">
      <c r="A148" s="144" t="s">
        <v>204</v>
      </c>
      <c r="B148" s="145" t="s">
        <v>203</v>
      </c>
      <c r="C148" s="149">
        <v>300000</v>
      </c>
      <c r="D148" s="80">
        <v>0</v>
      </c>
      <c r="E148" s="80">
        <f t="shared" si="49"/>
        <v>300000</v>
      </c>
      <c r="F148" s="6"/>
      <c r="G148" s="6"/>
    </row>
    <row r="149" spans="1:9" s="151" customFormat="1" ht="12.75" x14ac:dyDescent="0.2">
      <c r="A149" s="59"/>
      <c r="B149" s="60"/>
      <c r="C149" s="56"/>
      <c r="D149" s="56"/>
      <c r="E149" s="56"/>
      <c r="F149" s="14"/>
      <c r="G149" s="14"/>
    </row>
    <row r="150" spans="1:9" s="151" customFormat="1" ht="12.75" x14ac:dyDescent="0.2">
      <c r="A150" s="61"/>
      <c r="B150" s="61"/>
      <c r="C150" s="62"/>
      <c r="D150" s="62"/>
      <c r="E150" s="62"/>
      <c r="F150" s="14"/>
      <c r="G150" s="14"/>
      <c r="H150" s="14"/>
      <c r="I150" s="14"/>
    </row>
    <row r="151" spans="1:9" s="14" customFormat="1" ht="12.75" x14ac:dyDescent="0.2">
      <c r="A151" s="152" t="s">
        <v>34</v>
      </c>
      <c r="B151" s="152"/>
      <c r="C151" s="152"/>
      <c r="D151" s="152"/>
      <c r="E151" s="152"/>
      <c r="F151" s="153"/>
    </row>
    <row r="152" spans="1:9" s="14" customFormat="1" ht="15" customHeight="1" x14ac:dyDescent="0.2">
      <c r="A152" s="154"/>
      <c r="B152" s="129" t="s">
        <v>523</v>
      </c>
      <c r="C152" s="129"/>
      <c r="D152" s="129"/>
      <c r="E152" s="129"/>
    </row>
    <row r="153" spans="1:9" s="151" customFormat="1" ht="12.75" x14ac:dyDescent="0.2">
      <c r="A153" s="61"/>
      <c r="B153" s="61"/>
      <c r="C153" s="62"/>
      <c r="D153" s="62"/>
      <c r="E153" s="62"/>
      <c r="F153" s="14"/>
      <c r="G153" s="14"/>
      <c r="H153" s="14"/>
      <c r="I153" s="14"/>
    </row>
    <row r="154" spans="1:9" s="151" customFormat="1" ht="12.75" x14ac:dyDescent="0.2">
      <c r="A154" s="61" t="s">
        <v>193</v>
      </c>
      <c r="B154" s="61"/>
      <c r="C154" s="62"/>
      <c r="D154" s="62"/>
      <c r="E154" s="73" t="s">
        <v>49</v>
      </c>
      <c r="F154" s="14"/>
      <c r="G154" s="14"/>
      <c r="H154" s="14"/>
      <c r="I154" s="14"/>
    </row>
    <row r="155" spans="1:9" s="151" customFormat="1" ht="38.25" x14ac:dyDescent="0.2">
      <c r="A155" s="17" t="s">
        <v>40</v>
      </c>
      <c r="B155" s="17"/>
      <c r="C155" s="18" t="s">
        <v>190</v>
      </c>
      <c r="D155" s="19" t="s">
        <v>254</v>
      </c>
      <c r="E155" s="19" t="s">
        <v>255</v>
      </c>
      <c r="F155" s="14"/>
      <c r="G155" s="14"/>
      <c r="H155" s="14"/>
      <c r="I155" s="14"/>
    </row>
    <row r="156" spans="1:9" s="151" customFormat="1" ht="12.75" x14ac:dyDescent="0.2">
      <c r="A156" s="17" t="s">
        <v>41</v>
      </c>
      <c r="B156" s="43" t="s">
        <v>42</v>
      </c>
      <c r="C156" s="33"/>
      <c r="D156" s="33"/>
      <c r="E156" s="33"/>
      <c r="F156" s="14"/>
      <c r="G156" s="14"/>
      <c r="H156" s="14"/>
      <c r="I156" s="14"/>
    </row>
    <row r="157" spans="1:9" s="151" customFormat="1" ht="12.75" x14ac:dyDescent="0.2">
      <c r="A157" s="63" t="s">
        <v>43</v>
      </c>
      <c r="B157" s="64"/>
      <c r="C157" s="54">
        <f>C158+C163+C166+C172+C175+C180+C182+C186+C189</f>
        <v>7591324</v>
      </c>
      <c r="D157" s="54">
        <f>D158+D163+D166+D172+D175+D180+D182+D186+D189</f>
        <v>255000</v>
      </c>
      <c r="E157" s="54">
        <f>E158+E163+E166+E172+E175+E180+E182+E186+E189</f>
        <v>7846324</v>
      </c>
      <c r="F157" s="14"/>
      <c r="G157" s="14"/>
      <c r="H157" s="14"/>
      <c r="I157" s="14"/>
    </row>
    <row r="158" spans="1:9" s="151" customFormat="1" ht="12.75" x14ac:dyDescent="0.2">
      <c r="A158" s="65" t="s">
        <v>119</v>
      </c>
      <c r="B158" s="65"/>
      <c r="C158" s="66">
        <f t="shared" ref="C158:E158" si="50">C159+C160+C161+C162</f>
        <v>752740</v>
      </c>
      <c r="D158" s="66">
        <f>D159+D160+D161+D162</f>
        <v>15000</v>
      </c>
      <c r="E158" s="66">
        <f t="shared" si="50"/>
        <v>767740</v>
      </c>
      <c r="F158" s="14"/>
      <c r="G158" s="14"/>
    </row>
    <row r="159" spans="1:9" s="151" customFormat="1" ht="12.75" x14ac:dyDescent="0.2">
      <c r="A159" s="67" t="s">
        <v>120</v>
      </c>
      <c r="B159" s="67"/>
      <c r="C159" s="68">
        <v>166079</v>
      </c>
      <c r="D159" s="68">
        <v>0</v>
      </c>
      <c r="E159" s="68">
        <f>C159+D159</f>
        <v>166079</v>
      </c>
      <c r="F159" s="14"/>
      <c r="G159" s="14"/>
    </row>
    <row r="160" spans="1:9" s="151" customFormat="1" ht="12.75" x14ac:dyDescent="0.2">
      <c r="A160" s="67" t="s">
        <v>121</v>
      </c>
      <c r="B160" s="67"/>
      <c r="C160" s="68">
        <v>534916</v>
      </c>
      <c r="D160" s="68">
        <v>15000</v>
      </c>
      <c r="E160" s="68">
        <f t="shared" ref="E160:E162" si="51">C160+D160</f>
        <v>549916</v>
      </c>
      <c r="F160" s="14"/>
      <c r="G160" s="14"/>
    </row>
    <row r="161" spans="1:7" s="151" customFormat="1" ht="12.75" x14ac:dyDescent="0.2">
      <c r="A161" s="67" t="s">
        <v>122</v>
      </c>
      <c r="B161" s="67"/>
      <c r="C161" s="68">
        <v>22563</v>
      </c>
      <c r="D161" s="68">
        <v>0</v>
      </c>
      <c r="E161" s="68">
        <f t="shared" si="51"/>
        <v>22563</v>
      </c>
      <c r="F161" s="14"/>
      <c r="G161" s="14"/>
    </row>
    <row r="162" spans="1:7" s="151" customFormat="1" ht="12.75" x14ac:dyDescent="0.2">
      <c r="A162" s="67" t="s">
        <v>123</v>
      </c>
      <c r="B162" s="67"/>
      <c r="C162" s="68">
        <v>29182</v>
      </c>
      <c r="D162" s="68">
        <v>0</v>
      </c>
      <c r="E162" s="68">
        <f t="shared" si="51"/>
        <v>29182</v>
      </c>
      <c r="F162" s="14"/>
      <c r="G162" s="14"/>
    </row>
    <row r="163" spans="1:7" s="151" customFormat="1" ht="12.75" x14ac:dyDescent="0.2">
      <c r="A163" s="65" t="s">
        <v>124</v>
      </c>
      <c r="B163" s="65"/>
      <c r="C163" s="66">
        <f t="shared" ref="C163:E163" si="52">C164+C165</f>
        <v>153345</v>
      </c>
      <c r="D163" s="66">
        <f t="shared" si="52"/>
        <v>20000</v>
      </c>
      <c r="E163" s="66">
        <f t="shared" si="52"/>
        <v>173345</v>
      </c>
      <c r="F163" s="14"/>
      <c r="G163" s="14"/>
    </row>
    <row r="164" spans="1:7" s="151" customFormat="1" ht="12.75" x14ac:dyDescent="0.2">
      <c r="A164" s="67" t="s">
        <v>125</v>
      </c>
      <c r="B164" s="67"/>
      <c r="C164" s="68">
        <v>124781</v>
      </c>
      <c r="D164" s="68">
        <v>20000</v>
      </c>
      <c r="E164" s="68">
        <f t="shared" ref="E164:E195" si="53">C164+D164</f>
        <v>144781</v>
      </c>
      <c r="F164" s="14"/>
      <c r="G164" s="14"/>
    </row>
    <row r="165" spans="1:7" s="151" customFormat="1" ht="12.75" x14ac:dyDescent="0.2">
      <c r="A165" s="67" t="s">
        <v>126</v>
      </c>
      <c r="B165" s="67"/>
      <c r="C165" s="68">
        <v>28564</v>
      </c>
      <c r="D165" s="68">
        <v>0</v>
      </c>
      <c r="E165" s="68">
        <f t="shared" si="53"/>
        <v>28564</v>
      </c>
      <c r="F165" s="14"/>
      <c r="G165" s="14"/>
    </row>
    <row r="166" spans="1:7" s="151" customFormat="1" ht="12.75" x14ac:dyDescent="0.2">
      <c r="A166" s="65" t="s">
        <v>127</v>
      </c>
      <c r="B166" s="65"/>
      <c r="C166" s="66">
        <f>C167+C168+C169+C170+C171</f>
        <v>1100046</v>
      </c>
      <c r="D166" s="66">
        <f t="shared" ref="D166:E166" si="54">D167+D168+D169+D170+D171</f>
        <v>30000</v>
      </c>
      <c r="E166" s="66">
        <f t="shared" si="54"/>
        <v>1130046</v>
      </c>
      <c r="F166" s="14"/>
      <c r="G166" s="14"/>
    </row>
    <row r="167" spans="1:7" s="151" customFormat="1" ht="12.75" x14ac:dyDescent="0.2">
      <c r="A167" s="67" t="s">
        <v>128</v>
      </c>
      <c r="B167" s="67"/>
      <c r="C167" s="68">
        <v>70295</v>
      </c>
      <c r="D167" s="68">
        <v>0</v>
      </c>
      <c r="E167" s="68">
        <f t="shared" si="53"/>
        <v>70295</v>
      </c>
      <c r="F167" s="14"/>
      <c r="G167" s="14"/>
    </row>
    <row r="168" spans="1:7" s="151" customFormat="1" ht="12.75" x14ac:dyDescent="0.2">
      <c r="A168" s="67" t="s">
        <v>129</v>
      </c>
      <c r="B168" s="67"/>
      <c r="C168" s="68">
        <v>72504</v>
      </c>
      <c r="D168" s="68">
        <v>0</v>
      </c>
      <c r="E168" s="68">
        <f t="shared" si="53"/>
        <v>72504</v>
      </c>
      <c r="F168" s="14"/>
      <c r="G168" s="14"/>
    </row>
    <row r="169" spans="1:7" s="151" customFormat="1" ht="12.75" x14ac:dyDescent="0.2">
      <c r="A169" s="67" t="s">
        <v>130</v>
      </c>
      <c r="B169" s="67"/>
      <c r="C169" s="68">
        <v>771455</v>
      </c>
      <c r="D169" s="68">
        <v>0</v>
      </c>
      <c r="E169" s="68">
        <f t="shared" si="53"/>
        <v>771455</v>
      </c>
      <c r="F169" s="14"/>
      <c r="G169" s="14"/>
    </row>
    <row r="170" spans="1:7" s="151" customFormat="1" ht="12.75" x14ac:dyDescent="0.2">
      <c r="A170" s="67" t="s">
        <v>131</v>
      </c>
      <c r="B170" s="67"/>
      <c r="C170" s="68">
        <v>129792</v>
      </c>
      <c r="D170" s="68">
        <v>30000</v>
      </c>
      <c r="E170" s="68">
        <f t="shared" si="53"/>
        <v>159792</v>
      </c>
      <c r="F170" s="14"/>
      <c r="G170" s="14"/>
    </row>
    <row r="171" spans="1:7" s="151" customFormat="1" ht="12.75" x14ac:dyDescent="0.2">
      <c r="A171" s="67" t="s">
        <v>132</v>
      </c>
      <c r="B171" s="67"/>
      <c r="C171" s="68">
        <v>56000</v>
      </c>
      <c r="D171" s="68">
        <v>0</v>
      </c>
      <c r="E171" s="68">
        <f t="shared" si="53"/>
        <v>56000</v>
      </c>
      <c r="F171" s="14"/>
      <c r="G171" s="14"/>
    </row>
    <row r="172" spans="1:7" s="151" customFormat="1" ht="12.75" x14ac:dyDescent="0.2">
      <c r="A172" s="65" t="s">
        <v>133</v>
      </c>
      <c r="B172" s="65"/>
      <c r="C172" s="66">
        <f>C173+C174</f>
        <v>156479</v>
      </c>
      <c r="D172" s="66">
        <f t="shared" ref="D172:E172" si="55">D173+D174</f>
        <v>170000</v>
      </c>
      <c r="E172" s="66">
        <f t="shared" si="55"/>
        <v>326479</v>
      </c>
      <c r="F172" s="14"/>
      <c r="G172" s="14"/>
    </row>
    <row r="173" spans="1:7" s="151" customFormat="1" ht="12.75" x14ac:dyDescent="0.2">
      <c r="A173" s="67" t="s">
        <v>134</v>
      </c>
      <c r="B173" s="67"/>
      <c r="C173" s="68">
        <v>127341</v>
      </c>
      <c r="D173" s="68">
        <v>170000</v>
      </c>
      <c r="E173" s="68">
        <f t="shared" si="53"/>
        <v>297341</v>
      </c>
      <c r="F173" s="14"/>
      <c r="G173" s="14"/>
    </row>
    <row r="174" spans="1:7" s="151" customFormat="1" ht="12.75" x14ac:dyDescent="0.2">
      <c r="A174" s="67" t="s">
        <v>135</v>
      </c>
      <c r="B174" s="67"/>
      <c r="C174" s="68">
        <v>29138</v>
      </c>
      <c r="D174" s="68">
        <v>0</v>
      </c>
      <c r="E174" s="68">
        <f t="shared" si="53"/>
        <v>29138</v>
      </c>
      <c r="F174" s="14"/>
      <c r="G174" s="14"/>
    </row>
    <row r="175" spans="1:7" s="151" customFormat="1" ht="12.75" x14ac:dyDescent="0.2">
      <c r="A175" s="65" t="s">
        <v>136</v>
      </c>
      <c r="B175" s="65"/>
      <c r="C175" s="66">
        <f t="shared" ref="C175:E175" si="56">C176+C177+C178+C179</f>
        <v>1574433</v>
      </c>
      <c r="D175" s="66">
        <f t="shared" si="56"/>
        <v>0</v>
      </c>
      <c r="E175" s="66">
        <f t="shared" si="56"/>
        <v>1574433</v>
      </c>
      <c r="F175" s="14"/>
      <c r="G175" s="14"/>
    </row>
    <row r="176" spans="1:7" s="151" customFormat="1" ht="12.75" x14ac:dyDescent="0.2">
      <c r="A176" s="67" t="s">
        <v>137</v>
      </c>
      <c r="B176" s="67"/>
      <c r="C176" s="68">
        <v>1250000</v>
      </c>
      <c r="D176" s="68">
        <v>0</v>
      </c>
      <c r="E176" s="68">
        <f t="shared" si="53"/>
        <v>1250000</v>
      </c>
      <c r="F176" s="14"/>
      <c r="G176" s="14"/>
    </row>
    <row r="177" spans="1:7" s="151" customFormat="1" ht="12.75" x14ac:dyDescent="0.2">
      <c r="A177" s="67" t="s">
        <v>138</v>
      </c>
      <c r="B177" s="67"/>
      <c r="C177" s="68">
        <v>8796</v>
      </c>
      <c r="D177" s="68">
        <v>0</v>
      </c>
      <c r="E177" s="68">
        <f t="shared" si="53"/>
        <v>8796</v>
      </c>
      <c r="F177" s="14"/>
      <c r="G177" s="14"/>
    </row>
    <row r="178" spans="1:7" s="151" customFormat="1" ht="12.75" x14ac:dyDescent="0.2">
      <c r="A178" s="67" t="s">
        <v>139</v>
      </c>
      <c r="B178" s="67"/>
      <c r="C178" s="68">
        <v>181030</v>
      </c>
      <c r="D178" s="68">
        <v>0</v>
      </c>
      <c r="E178" s="68">
        <f t="shared" si="53"/>
        <v>181030</v>
      </c>
      <c r="F178" s="14"/>
      <c r="G178" s="14"/>
    </row>
    <row r="179" spans="1:7" s="151" customFormat="1" ht="12.75" x14ac:dyDescent="0.2">
      <c r="A179" s="67" t="s">
        <v>140</v>
      </c>
      <c r="B179" s="67"/>
      <c r="C179" s="68">
        <v>134607</v>
      </c>
      <c r="D179" s="68">
        <v>0</v>
      </c>
      <c r="E179" s="68">
        <f t="shared" si="53"/>
        <v>134607</v>
      </c>
      <c r="F179" s="14"/>
      <c r="G179" s="14"/>
    </row>
    <row r="180" spans="1:7" s="151" customFormat="1" ht="12.75" x14ac:dyDescent="0.2">
      <c r="A180" s="65" t="s">
        <v>141</v>
      </c>
      <c r="B180" s="65"/>
      <c r="C180" s="66">
        <f t="shared" ref="C180:E180" si="57">C181</f>
        <v>37123</v>
      </c>
      <c r="D180" s="66">
        <f>D181</f>
        <v>0</v>
      </c>
      <c r="E180" s="66">
        <f t="shared" si="57"/>
        <v>37123</v>
      </c>
      <c r="F180" s="14"/>
      <c r="G180" s="14"/>
    </row>
    <row r="181" spans="1:7" s="151" customFormat="1" ht="12.75" x14ac:dyDescent="0.2">
      <c r="A181" s="67" t="s">
        <v>142</v>
      </c>
      <c r="B181" s="67"/>
      <c r="C181" s="68">
        <v>37123</v>
      </c>
      <c r="D181" s="68">
        <v>0</v>
      </c>
      <c r="E181" s="68">
        <f t="shared" si="53"/>
        <v>37123</v>
      </c>
      <c r="F181" s="14"/>
      <c r="G181" s="14"/>
    </row>
    <row r="182" spans="1:7" s="151" customFormat="1" ht="12.75" x14ac:dyDescent="0.2">
      <c r="A182" s="65" t="s">
        <v>143</v>
      </c>
      <c r="B182" s="65"/>
      <c r="C182" s="66">
        <f t="shared" ref="C182:E182" si="58">C183+C184+C185</f>
        <v>1647189</v>
      </c>
      <c r="D182" s="66">
        <f t="shared" si="58"/>
        <v>20000</v>
      </c>
      <c r="E182" s="66">
        <f t="shared" si="58"/>
        <v>1667189</v>
      </c>
      <c r="F182" s="14"/>
      <c r="G182" s="14"/>
    </row>
    <row r="183" spans="1:7" s="151" customFormat="1" ht="12.75" x14ac:dyDescent="0.2">
      <c r="A183" s="67" t="s">
        <v>144</v>
      </c>
      <c r="B183" s="67"/>
      <c r="C183" s="68">
        <v>403340</v>
      </c>
      <c r="D183" s="68">
        <v>0</v>
      </c>
      <c r="E183" s="68">
        <f t="shared" si="53"/>
        <v>403340</v>
      </c>
      <c r="F183" s="14"/>
      <c r="G183" s="14"/>
    </row>
    <row r="184" spans="1:7" s="151" customFormat="1" ht="12.75" x14ac:dyDescent="0.2">
      <c r="A184" s="67" t="s">
        <v>145</v>
      </c>
      <c r="B184" s="67"/>
      <c r="C184" s="68">
        <v>235185</v>
      </c>
      <c r="D184" s="68">
        <v>20000</v>
      </c>
      <c r="E184" s="68">
        <f t="shared" si="53"/>
        <v>255185</v>
      </c>
      <c r="F184" s="14"/>
      <c r="G184" s="14"/>
    </row>
    <row r="185" spans="1:7" s="151" customFormat="1" ht="12.75" x14ac:dyDescent="0.2">
      <c r="A185" s="67" t="s">
        <v>146</v>
      </c>
      <c r="B185" s="67"/>
      <c r="C185" s="68">
        <v>1008664</v>
      </c>
      <c r="D185" s="68">
        <v>0</v>
      </c>
      <c r="E185" s="68">
        <f t="shared" si="53"/>
        <v>1008664</v>
      </c>
      <c r="F185" s="14"/>
      <c r="G185" s="14"/>
    </row>
    <row r="186" spans="1:7" s="151" customFormat="1" ht="12.75" x14ac:dyDescent="0.2">
      <c r="A186" s="65" t="s">
        <v>147</v>
      </c>
      <c r="B186" s="65"/>
      <c r="C186" s="66">
        <f t="shared" ref="C186:E186" si="59">C187+C188</f>
        <v>1749670</v>
      </c>
      <c r="D186" s="66">
        <f t="shared" si="59"/>
        <v>0</v>
      </c>
      <c r="E186" s="66">
        <f t="shared" si="59"/>
        <v>1749670</v>
      </c>
      <c r="F186" s="14"/>
      <c r="G186" s="14"/>
    </row>
    <row r="187" spans="1:7" s="151" customFormat="1" ht="12.75" x14ac:dyDescent="0.2">
      <c r="A187" s="67" t="s">
        <v>148</v>
      </c>
      <c r="B187" s="67"/>
      <c r="C187" s="68">
        <v>1724670</v>
      </c>
      <c r="D187" s="68">
        <v>0</v>
      </c>
      <c r="E187" s="68">
        <f t="shared" si="53"/>
        <v>1724670</v>
      </c>
      <c r="F187" s="14"/>
      <c r="G187" s="14"/>
    </row>
    <row r="188" spans="1:7" s="151" customFormat="1" ht="12.75" x14ac:dyDescent="0.2">
      <c r="A188" s="67" t="s">
        <v>149</v>
      </c>
      <c r="B188" s="67"/>
      <c r="C188" s="68">
        <v>25000</v>
      </c>
      <c r="D188" s="68">
        <v>0</v>
      </c>
      <c r="E188" s="68">
        <f t="shared" si="53"/>
        <v>25000</v>
      </c>
      <c r="F188" s="14"/>
      <c r="G188" s="14"/>
    </row>
    <row r="189" spans="1:7" s="151" customFormat="1" ht="12.75" x14ac:dyDescent="0.2">
      <c r="A189" s="65" t="s">
        <v>150</v>
      </c>
      <c r="B189" s="65"/>
      <c r="C189" s="66">
        <f t="shared" ref="C189:E189" si="60">C190+C191+C192+C193+C194+C195</f>
        <v>420299</v>
      </c>
      <c r="D189" s="66">
        <f t="shared" si="60"/>
        <v>0</v>
      </c>
      <c r="E189" s="66">
        <f t="shared" si="60"/>
        <v>420299</v>
      </c>
      <c r="F189" s="14"/>
      <c r="G189" s="14"/>
    </row>
    <row r="190" spans="1:7" s="151" customFormat="1" ht="12.75" x14ac:dyDescent="0.2">
      <c r="A190" s="67" t="s">
        <v>151</v>
      </c>
      <c r="B190" s="67"/>
      <c r="C190" s="68">
        <v>31500</v>
      </c>
      <c r="D190" s="68">
        <v>0</v>
      </c>
      <c r="E190" s="68">
        <f t="shared" si="53"/>
        <v>31500</v>
      </c>
      <c r="F190" s="14"/>
      <c r="G190" s="14"/>
    </row>
    <row r="191" spans="1:7" s="151" customFormat="1" ht="12.75" x14ac:dyDescent="0.2">
      <c r="A191" s="67" t="s">
        <v>152</v>
      </c>
      <c r="B191" s="67"/>
      <c r="C191" s="68">
        <v>6000</v>
      </c>
      <c r="D191" s="68">
        <v>0</v>
      </c>
      <c r="E191" s="68">
        <f t="shared" si="53"/>
        <v>6000</v>
      </c>
      <c r="F191" s="14"/>
      <c r="G191" s="14"/>
    </row>
    <row r="192" spans="1:7" s="151" customFormat="1" ht="12.75" x14ac:dyDescent="0.2">
      <c r="A192" s="67" t="s">
        <v>153</v>
      </c>
      <c r="B192" s="67"/>
      <c r="C192" s="68">
        <v>20000</v>
      </c>
      <c r="D192" s="68">
        <v>0</v>
      </c>
      <c r="E192" s="68">
        <f t="shared" si="53"/>
        <v>20000</v>
      </c>
      <c r="F192" s="14"/>
      <c r="G192" s="14"/>
    </row>
    <row r="193" spans="1:7" s="151" customFormat="1" ht="12.75" x14ac:dyDescent="0.2">
      <c r="A193" s="67" t="s">
        <v>154</v>
      </c>
      <c r="B193" s="67"/>
      <c r="C193" s="68">
        <v>55310</v>
      </c>
      <c r="D193" s="68">
        <v>0</v>
      </c>
      <c r="E193" s="68">
        <f t="shared" si="53"/>
        <v>55310</v>
      </c>
      <c r="F193" s="14"/>
      <c r="G193" s="14"/>
    </row>
    <row r="194" spans="1:7" s="151" customFormat="1" ht="12.75" x14ac:dyDescent="0.2">
      <c r="A194" s="67" t="s">
        <v>155</v>
      </c>
      <c r="B194" s="67"/>
      <c r="C194" s="68">
        <v>70145</v>
      </c>
      <c r="D194" s="68">
        <v>0</v>
      </c>
      <c r="E194" s="68">
        <f t="shared" si="53"/>
        <v>70145</v>
      </c>
      <c r="F194" s="14"/>
      <c r="G194" s="14"/>
    </row>
    <row r="195" spans="1:7" s="151" customFormat="1" ht="12.75" x14ac:dyDescent="0.2">
      <c r="A195" s="67" t="s">
        <v>156</v>
      </c>
      <c r="B195" s="67"/>
      <c r="C195" s="68">
        <v>237344</v>
      </c>
      <c r="D195" s="68">
        <v>0</v>
      </c>
      <c r="E195" s="68">
        <f t="shared" si="53"/>
        <v>237344</v>
      </c>
      <c r="F195" s="14"/>
      <c r="G195" s="14"/>
    </row>
    <row r="196" spans="1:7" s="151" customFormat="1" ht="12.75" x14ac:dyDescent="0.2">
      <c r="A196" s="14"/>
      <c r="B196" s="14"/>
      <c r="C196" s="14"/>
      <c r="D196" s="14"/>
      <c r="E196" s="14"/>
      <c r="F196" s="14"/>
      <c r="G196" s="14"/>
    </row>
    <row r="197" spans="1:7" s="14" customFormat="1" ht="15" customHeight="1" x14ac:dyDescent="0.2">
      <c r="A197" s="124" t="s">
        <v>117</v>
      </c>
      <c r="B197" s="124"/>
      <c r="C197" s="124"/>
      <c r="D197" s="124"/>
      <c r="E197" s="124"/>
      <c r="F197" s="6"/>
      <c r="G197" s="6"/>
    </row>
    <row r="198" spans="1:7" s="14" customFormat="1" ht="12.75" x14ac:dyDescent="0.2">
      <c r="A198" s="114"/>
      <c r="B198" s="118" t="s">
        <v>524</v>
      </c>
      <c r="C198" s="118"/>
      <c r="D198" s="118"/>
      <c r="E198" s="118"/>
    </row>
    <row r="199" spans="1:7" s="14" customFormat="1" ht="12.75" x14ac:dyDescent="0.2">
      <c r="A199" s="118" t="s">
        <v>525</v>
      </c>
      <c r="B199" s="118"/>
      <c r="C199" s="118"/>
      <c r="D199" s="118"/>
      <c r="E199" s="118"/>
    </row>
    <row r="200" spans="1:7" s="14" customFormat="1" ht="12.75" x14ac:dyDescent="0.2">
      <c r="A200" s="115"/>
      <c r="B200" s="115"/>
      <c r="C200" s="115"/>
      <c r="D200" s="115"/>
      <c r="E200" s="115"/>
    </row>
    <row r="201" spans="1:7" s="14" customFormat="1" ht="12.75" x14ac:dyDescent="0.2">
      <c r="A201" s="15" t="s">
        <v>194</v>
      </c>
      <c r="B201" s="15"/>
      <c r="C201" s="16"/>
      <c r="D201" s="16"/>
      <c r="E201" s="16"/>
    </row>
    <row r="202" spans="1:7" s="14" customFormat="1" ht="12.75" x14ac:dyDescent="0.2">
      <c r="A202" s="15"/>
      <c r="B202" s="15"/>
      <c r="C202" s="16"/>
      <c r="D202" s="16"/>
      <c r="E202" s="16"/>
    </row>
    <row r="203" spans="1:7" s="14" customFormat="1" ht="12.75" x14ac:dyDescent="0.2">
      <c r="A203" s="120" t="s">
        <v>529</v>
      </c>
      <c r="B203" s="120"/>
      <c r="C203" s="120"/>
      <c r="D203" s="120"/>
      <c r="E203" s="120"/>
    </row>
    <row r="204" spans="1:7" s="14" customFormat="1" ht="38.25" x14ac:dyDescent="0.2">
      <c r="A204" s="17" t="s">
        <v>38</v>
      </c>
      <c r="B204" s="17"/>
      <c r="C204" s="18" t="s">
        <v>190</v>
      </c>
      <c r="D204" s="19" t="s">
        <v>254</v>
      </c>
      <c r="E204" s="19" t="s">
        <v>255</v>
      </c>
    </row>
    <row r="205" spans="1:7" s="14" customFormat="1" ht="12.75" x14ac:dyDescent="0.2">
      <c r="A205" s="17" t="s">
        <v>39</v>
      </c>
      <c r="B205" s="17" t="s">
        <v>181</v>
      </c>
      <c r="C205" s="33"/>
      <c r="D205" s="33"/>
      <c r="E205" s="33"/>
      <c r="F205" s="5"/>
    </row>
    <row r="206" spans="1:7" s="14" customFormat="1" ht="12.75" x14ac:dyDescent="0.2">
      <c r="A206" s="119" t="s">
        <v>157</v>
      </c>
      <c r="B206" s="119"/>
      <c r="C206" s="51">
        <f t="shared" ref="C206:E206" si="61">C207</f>
        <v>323000</v>
      </c>
      <c r="D206" s="51">
        <f t="shared" si="61"/>
        <v>0</v>
      </c>
      <c r="E206" s="51">
        <f t="shared" si="61"/>
        <v>323000</v>
      </c>
      <c r="F206" s="5"/>
    </row>
    <row r="207" spans="1:7" s="151" customFormat="1" ht="12.75" x14ac:dyDescent="0.2">
      <c r="A207" s="74" t="s">
        <v>158</v>
      </c>
      <c r="B207" s="74" t="s">
        <v>159</v>
      </c>
      <c r="C207" s="74">
        <f t="shared" ref="C207:E207" si="62">C208+C209</f>
        <v>323000</v>
      </c>
      <c r="D207" s="74">
        <f t="shared" si="62"/>
        <v>0</v>
      </c>
      <c r="E207" s="74">
        <f t="shared" si="62"/>
        <v>323000</v>
      </c>
      <c r="F207" s="14"/>
      <c r="G207" s="14"/>
    </row>
    <row r="208" spans="1:7" s="151" customFormat="1" ht="12.75" x14ac:dyDescent="0.2">
      <c r="A208" s="48" t="s">
        <v>160</v>
      </c>
      <c r="B208" s="48" t="s">
        <v>185</v>
      </c>
      <c r="C208" s="48">
        <v>23000</v>
      </c>
      <c r="D208" s="48">
        <v>0</v>
      </c>
      <c r="E208" s="48">
        <f>C208+D208</f>
        <v>23000</v>
      </c>
      <c r="F208" s="14"/>
      <c r="G208" s="14"/>
    </row>
    <row r="209" spans="1:7" s="151" customFormat="1" ht="12.75" x14ac:dyDescent="0.2">
      <c r="A209" s="48" t="s">
        <v>161</v>
      </c>
      <c r="B209" s="48" t="s">
        <v>162</v>
      </c>
      <c r="C209" s="48">
        <v>300000</v>
      </c>
      <c r="D209" s="48">
        <v>0</v>
      </c>
      <c r="E209" s="48">
        <f>C209+D209</f>
        <v>300000</v>
      </c>
      <c r="F209" s="14"/>
      <c r="G209" s="14"/>
    </row>
    <row r="210" spans="1:7" s="14" customFormat="1" ht="12.75" x14ac:dyDescent="0.2">
      <c r="A210" s="119" t="s">
        <v>163</v>
      </c>
      <c r="B210" s="119"/>
      <c r="C210" s="51">
        <f t="shared" ref="C210:E211" si="63">C211</f>
        <v>761925</v>
      </c>
      <c r="D210" s="51">
        <f t="shared" si="63"/>
        <v>0</v>
      </c>
      <c r="E210" s="51">
        <f t="shared" si="63"/>
        <v>761925</v>
      </c>
      <c r="F210" s="5"/>
    </row>
    <row r="211" spans="1:7" s="151" customFormat="1" ht="12.75" x14ac:dyDescent="0.2">
      <c r="A211" s="74" t="s">
        <v>164</v>
      </c>
      <c r="B211" s="74" t="s">
        <v>165</v>
      </c>
      <c r="C211" s="74">
        <f t="shared" si="63"/>
        <v>761925</v>
      </c>
      <c r="D211" s="74">
        <f t="shared" si="63"/>
        <v>0</v>
      </c>
      <c r="E211" s="74">
        <f t="shared" si="63"/>
        <v>761925</v>
      </c>
      <c r="F211" s="14"/>
      <c r="G211" s="14"/>
    </row>
    <row r="212" spans="1:7" s="151" customFormat="1" ht="12.75" x14ac:dyDescent="0.2">
      <c r="A212" s="48" t="s">
        <v>166</v>
      </c>
      <c r="B212" s="48" t="s">
        <v>167</v>
      </c>
      <c r="C212" s="48">
        <v>761925</v>
      </c>
      <c r="D212" s="48">
        <v>0</v>
      </c>
      <c r="E212" s="48">
        <f>C212+D212</f>
        <v>761925</v>
      </c>
      <c r="F212" s="14"/>
      <c r="G212" s="14"/>
    </row>
    <row r="213" spans="1:7" s="151" customFormat="1" ht="12.75" x14ac:dyDescent="0.2">
      <c r="A213" s="14"/>
      <c r="B213" s="14"/>
      <c r="C213" s="14"/>
      <c r="D213" s="14"/>
      <c r="E213" s="14"/>
      <c r="F213" s="14"/>
      <c r="G213" s="14"/>
    </row>
    <row r="214" spans="1:7" s="14" customFormat="1" ht="12.75" x14ac:dyDescent="0.2">
      <c r="A214" s="120" t="s">
        <v>530</v>
      </c>
      <c r="B214" s="120"/>
      <c r="C214" s="120"/>
      <c r="D214" s="120"/>
      <c r="E214" s="120"/>
    </row>
    <row r="215" spans="1:7" s="14" customFormat="1" ht="38.25" x14ac:dyDescent="0.2">
      <c r="A215" s="17" t="s">
        <v>38</v>
      </c>
      <c r="B215" s="17"/>
      <c r="C215" s="18" t="s">
        <v>190</v>
      </c>
      <c r="D215" s="19" t="s">
        <v>254</v>
      </c>
      <c r="E215" s="19" t="s">
        <v>255</v>
      </c>
    </row>
    <row r="216" spans="1:7" s="14" customFormat="1" ht="12.75" x14ac:dyDescent="0.2">
      <c r="A216" s="17" t="s">
        <v>39</v>
      </c>
      <c r="B216" s="17" t="s">
        <v>42</v>
      </c>
      <c r="C216" s="33"/>
      <c r="D216" s="33"/>
      <c r="E216" s="33"/>
      <c r="F216" s="5"/>
    </row>
    <row r="217" spans="1:7" s="14" customFormat="1" ht="12.75" x14ac:dyDescent="0.2">
      <c r="A217" s="121" t="s">
        <v>157</v>
      </c>
      <c r="B217" s="121"/>
      <c r="C217" s="51">
        <f t="shared" ref="C217:E217" si="64">C218+C220</f>
        <v>323000</v>
      </c>
      <c r="D217" s="51">
        <f t="shared" si="64"/>
        <v>0</v>
      </c>
      <c r="E217" s="51">
        <f t="shared" si="64"/>
        <v>323000</v>
      </c>
      <c r="F217" s="5"/>
    </row>
    <row r="218" spans="1:7" s="151" customFormat="1" ht="12.75" x14ac:dyDescent="0.2">
      <c r="A218" s="69" t="s">
        <v>76</v>
      </c>
      <c r="B218" s="70" t="s">
        <v>96</v>
      </c>
      <c r="C218" s="82">
        <f t="shared" ref="C218:E218" si="65">C219</f>
        <v>23000</v>
      </c>
      <c r="D218" s="82">
        <f t="shared" si="65"/>
        <v>0</v>
      </c>
      <c r="E218" s="82">
        <f t="shared" si="65"/>
        <v>23000</v>
      </c>
      <c r="F218" s="14"/>
      <c r="G218" s="14"/>
    </row>
    <row r="219" spans="1:7" s="151" customFormat="1" ht="12.75" x14ac:dyDescent="0.2">
      <c r="A219" s="71" t="s">
        <v>115</v>
      </c>
      <c r="B219" s="72" t="s">
        <v>116</v>
      </c>
      <c r="C219" s="83">
        <v>23000</v>
      </c>
      <c r="D219" s="83">
        <v>0</v>
      </c>
      <c r="E219" s="83">
        <f>C219+D219</f>
        <v>23000</v>
      </c>
      <c r="F219" s="14"/>
      <c r="G219" s="14"/>
    </row>
    <row r="220" spans="1:7" s="151" customFormat="1" ht="12.75" x14ac:dyDescent="0.2">
      <c r="A220" s="69" t="s">
        <v>168</v>
      </c>
      <c r="B220" s="70" t="s">
        <v>188</v>
      </c>
      <c r="C220" s="82">
        <f t="shared" ref="C220:E220" si="66">C221</f>
        <v>300000</v>
      </c>
      <c r="D220" s="82">
        <f t="shared" si="66"/>
        <v>0</v>
      </c>
      <c r="E220" s="82">
        <f t="shared" si="66"/>
        <v>300000</v>
      </c>
      <c r="F220" s="14"/>
      <c r="G220" s="14"/>
    </row>
    <row r="221" spans="1:7" s="151" customFormat="1" ht="12.75" x14ac:dyDescent="0.2">
      <c r="A221" s="71" t="s">
        <v>169</v>
      </c>
      <c r="B221" s="72" t="s">
        <v>118</v>
      </c>
      <c r="C221" s="83">
        <v>300000</v>
      </c>
      <c r="D221" s="83">
        <v>0</v>
      </c>
      <c r="E221" s="83">
        <f>C221+D221</f>
        <v>300000</v>
      </c>
      <c r="F221" s="14"/>
      <c r="G221" s="14"/>
    </row>
    <row r="222" spans="1:7" s="151" customFormat="1" ht="12.75" x14ac:dyDescent="0.2">
      <c r="A222" s="109"/>
      <c r="B222" s="110"/>
      <c r="C222" s="111"/>
      <c r="D222" s="111"/>
      <c r="E222" s="111"/>
      <c r="F222" s="14"/>
      <c r="G222" s="14"/>
    </row>
    <row r="223" spans="1:7" s="14" customFormat="1" ht="12.75" x14ac:dyDescent="0.2">
      <c r="A223" s="121" t="s">
        <v>163</v>
      </c>
      <c r="B223" s="121"/>
      <c r="C223" s="84">
        <f>C224+C227+C229</f>
        <v>761925</v>
      </c>
      <c r="D223" s="84">
        <f t="shared" ref="D223:E223" si="67">D224+D227+D229</f>
        <v>0</v>
      </c>
      <c r="E223" s="84">
        <f t="shared" si="67"/>
        <v>761925</v>
      </c>
      <c r="F223" s="155"/>
    </row>
    <row r="224" spans="1:7" s="151" customFormat="1" ht="12.75" x14ac:dyDescent="0.2">
      <c r="A224" s="88" t="s">
        <v>76</v>
      </c>
      <c r="B224" s="89" t="s">
        <v>96</v>
      </c>
      <c r="C224" s="90">
        <f>C225+C226+C24</f>
        <v>68888</v>
      </c>
      <c r="D224" s="90">
        <f>D225+D226+D24</f>
        <v>0</v>
      </c>
      <c r="E224" s="90">
        <f>E225+E226+E24</f>
        <v>68888</v>
      </c>
      <c r="F224" s="155"/>
      <c r="G224" s="14"/>
    </row>
    <row r="225" spans="1:7" s="151" customFormat="1" ht="12.75" x14ac:dyDescent="0.2">
      <c r="A225" s="71" t="s">
        <v>77</v>
      </c>
      <c r="B225" s="72" t="s">
        <v>97</v>
      </c>
      <c r="C225" s="83">
        <v>60224</v>
      </c>
      <c r="D225" s="83">
        <v>0</v>
      </c>
      <c r="E225" s="83">
        <f>C225+D225</f>
        <v>60224</v>
      </c>
      <c r="F225" s="155"/>
      <c r="G225" s="14"/>
    </row>
    <row r="226" spans="1:7" s="151" customFormat="1" ht="12.75" x14ac:dyDescent="0.2">
      <c r="A226" s="71" t="s">
        <v>79</v>
      </c>
      <c r="B226" s="72" t="s">
        <v>99</v>
      </c>
      <c r="C226" s="83">
        <v>8664</v>
      </c>
      <c r="D226" s="83">
        <v>0</v>
      </c>
      <c r="E226" s="83">
        <f>C226+D226</f>
        <v>8664</v>
      </c>
      <c r="F226" s="155"/>
      <c r="G226" s="14"/>
    </row>
    <row r="227" spans="1:7" s="151" customFormat="1" ht="12.75" x14ac:dyDescent="0.2">
      <c r="A227" s="91" t="s">
        <v>84</v>
      </c>
      <c r="B227" s="92" t="s">
        <v>104</v>
      </c>
      <c r="C227" s="93">
        <f t="shared" ref="C227:E227" si="68">C228</f>
        <v>493037</v>
      </c>
      <c r="D227" s="93">
        <f t="shared" si="68"/>
        <v>0</v>
      </c>
      <c r="E227" s="93">
        <f t="shared" si="68"/>
        <v>493037</v>
      </c>
      <c r="F227" s="155"/>
      <c r="G227" s="14"/>
    </row>
    <row r="228" spans="1:7" s="151" customFormat="1" ht="12.75" x14ac:dyDescent="0.2">
      <c r="A228" s="71" t="s">
        <v>85</v>
      </c>
      <c r="B228" s="72" t="s">
        <v>105</v>
      </c>
      <c r="C228" s="83">
        <f>148037+345000</f>
        <v>493037</v>
      </c>
      <c r="D228" s="83">
        <v>0</v>
      </c>
      <c r="E228" s="83">
        <f>C228+D228</f>
        <v>493037</v>
      </c>
      <c r="F228" s="14"/>
      <c r="G228" s="14"/>
    </row>
    <row r="229" spans="1:7" s="151" customFormat="1" ht="25.5" x14ac:dyDescent="0.2">
      <c r="A229" s="91" t="s">
        <v>93</v>
      </c>
      <c r="B229" s="92" t="s">
        <v>195</v>
      </c>
      <c r="C229" s="93">
        <f t="shared" ref="C229:E229" si="69">C230</f>
        <v>200000</v>
      </c>
      <c r="D229" s="93">
        <f t="shared" si="69"/>
        <v>0</v>
      </c>
      <c r="E229" s="93">
        <f t="shared" si="69"/>
        <v>200000</v>
      </c>
      <c r="F229" s="14"/>
      <c r="G229" s="14"/>
    </row>
    <row r="230" spans="1:7" s="151" customFormat="1" ht="25.5" x14ac:dyDescent="0.2">
      <c r="A230" s="71" t="s">
        <v>94</v>
      </c>
      <c r="B230" s="72" t="s">
        <v>195</v>
      </c>
      <c r="C230" s="83">
        <v>200000</v>
      </c>
      <c r="D230" s="83">
        <v>0</v>
      </c>
      <c r="E230" s="83">
        <f>C230+D230</f>
        <v>200000</v>
      </c>
      <c r="F230" s="14"/>
      <c r="G230" s="14"/>
    </row>
    <row r="231" spans="1:7" s="151" customFormat="1" ht="12.75" x14ac:dyDescent="0.2">
      <c r="A231" s="130" t="s">
        <v>65</v>
      </c>
      <c r="B231" s="130"/>
      <c r="C231" s="130"/>
      <c r="D231" s="130"/>
      <c r="E231" s="130"/>
      <c r="F231" s="105"/>
      <c r="G231" s="14"/>
    </row>
    <row r="232" spans="1:7" s="151" customFormat="1" ht="12.75" x14ac:dyDescent="0.2">
      <c r="A232" s="156"/>
      <c r="B232" s="126" t="s">
        <v>526</v>
      </c>
      <c r="C232" s="126"/>
      <c r="D232" s="126"/>
      <c r="E232" s="126"/>
      <c r="F232" s="14"/>
      <c r="G232" s="14"/>
    </row>
    <row r="233" spans="1:7" s="151" customFormat="1" ht="12.75" x14ac:dyDescent="0.2">
      <c r="A233" s="126" t="s">
        <v>527</v>
      </c>
      <c r="B233" s="126"/>
      <c r="C233" s="126"/>
      <c r="D233" s="126"/>
      <c r="E233" s="126"/>
      <c r="F233" s="14"/>
      <c r="G233" s="14"/>
    </row>
    <row r="234" spans="1:7" s="151" customFormat="1" ht="12.75" x14ac:dyDescent="0.2">
      <c r="A234" s="116"/>
      <c r="B234" s="116"/>
      <c r="C234" s="116"/>
      <c r="D234" s="116"/>
      <c r="E234" s="116"/>
      <c r="F234" s="14"/>
      <c r="G234" s="14"/>
    </row>
    <row r="235" spans="1:7" s="151" customFormat="1" ht="12.75" x14ac:dyDescent="0.2">
      <c r="A235" s="157" t="s">
        <v>170</v>
      </c>
      <c r="B235" s="157"/>
      <c r="C235" s="157"/>
      <c r="D235" s="157"/>
      <c r="E235" s="157"/>
      <c r="F235" s="14"/>
      <c r="G235" s="14"/>
    </row>
    <row r="236" spans="1:7" s="151" customFormat="1" ht="12.75" x14ac:dyDescent="0.2">
      <c r="A236" s="14"/>
      <c r="B236" s="14"/>
      <c r="C236" s="14"/>
      <c r="D236" s="14"/>
      <c r="E236" s="14"/>
      <c r="F236" s="14"/>
      <c r="G236" s="14"/>
    </row>
    <row r="237" spans="1:7" s="151" customFormat="1" ht="12.75" x14ac:dyDescent="0.2">
      <c r="A237" s="126" t="s">
        <v>196</v>
      </c>
      <c r="B237" s="126"/>
      <c r="C237" s="126"/>
      <c r="D237" s="126"/>
      <c r="E237" s="126"/>
      <c r="F237" s="14"/>
      <c r="G237" s="14"/>
    </row>
    <row r="238" spans="1:7" s="151" customFormat="1" ht="12.75" x14ac:dyDescent="0.2">
      <c r="A238" s="116"/>
      <c r="B238" s="116"/>
      <c r="C238" s="116"/>
      <c r="D238" s="116"/>
      <c r="E238" s="158" t="s">
        <v>49</v>
      </c>
      <c r="F238" s="14"/>
      <c r="G238" s="14"/>
    </row>
    <row r="239" spans="1:7" s="151" customFormat="1" ht="38.25" x14ac:dyDescent="0.2">
      <c r="A239" s="17"/>
      <c r="B239" s="17"/>
      <c r="C239" s="18" t="s">
        <v>190</v>
      </c>
      <c r="D239" s="19" t="s">
        <v>254</v>
      </c>
      <c r="E239" s="19" t="s">
        <v>255</v>
      </c>
      <c r="F239" s="14"/>
      <c r="G239" s="14"/>
    </row>
    <row r="240" spans="1:7" s="151" customFormat="1" ht="25.5" x14ac:dyDescent="0.2">
      <c r="A240" s="159" t="s">
        <v>171</v>
      </c>
      <c r="B240" s="17" t="s">
        <v>181</v>
      </c>
      <c r="C240" s="18"/>
      <c r="D240" s="19"/>
      <c r="E240" s="19"/>
      <c r="F240" s="14"/>
      <c r="G240" s="14"/>
    </row>
    <row r="241" spans="1:7" s="151" customFormat="1" ht="12.75" x14ac:dyDescent="0.2">
      <c r="A241" s="74" t="s">
        <v>66</v>
      </c>
      <c r="B241" s="74" t="s">
        <v>172</v>
      </c>
      <c r="C241" s="74">
        <f t="shared" ref="C241:E241" si="70">C242</f>
        <v>-408262</v>
      </c>
      <c r="D241" s="74">
        <f t="shared" si="70"/>
        <v>0</v>
      </c>
      <c r="E241" s="74">
        <f t="shared" si="70"/>
        <v>-408262</v>
      </c>
      <c r="F241" s="14"/>
      <c r="G241" s="14"/>
    </row>
    <row r="242" spans="1:7" s="151" customFormat="1" ht="12.75" x14ac:dyDescent="0.2">
      <c r="A242" s="75" t="s">
        <v>67</v>
      </c>
      <c r="B242" s="75" t="s">
        <v>173</v>
      </c>
      <c r="C242" s="75">
        <f t="shared" ref="C242:E242" si="71">C243</f>
        <v>-408262</v>
      </c>
      <c r="D242" s="75">
        <f t="shared" si="71"/>
        <v>0</v>
      </c>
      <c r="E242" s="75">
        <f t="shared" si="71"/>
        <v>-408262</v>
      </c>
      <c r="F242" s="14"/>
      <c r="G242" s="14"/>
    </row>
    <row r="243" spans="1:7" s="151" customFormat="1" ht="12.75" x14ac:dyDescent="0.2">
      <c r="A243" s="77" t="s">
        <v>67</v>
      </c>
      <c r="B243" s="48" t="s">
        <v>174</v>
      </c>
      <c r="C243" s="76">
        <v>-408262</v>
      </c>
      <c r="D243" s="76">
        <v>0</v>
      </c>
      <c r="E243" s="76">
        <f>C243+D243</f>
        <v>-408262</v>
      </c>
      <c r="F243" s="14"/>
      <c r="G243" s="14"/>
    </row>
  </sheetData>
  <mergeCells count="31">
    <mergeCell ref="B6:E6"/>
    <mergeCell ref="B11:E11"/>
    <mergeCell ref="B12:E12"/>
    <mergeCell ref="B13:E13"/>
    <mergeCell ref="A233:E233"/>
    <mergeCell ref="B232:E232"/>
    <mergeCell ref="A55:E55"/>
    <mergeCell ref="A58:B58"/>
    <mergeCell ref="A70:B70"/>
    <mergeCell ref="A206:B206"/>
    <mergeCell ref="A203:E203"/>
    <mergeCell ref="A199:E199"/>
    <mergeCell ref="B198:E198"/>
    <mergeCell ref="A197:E197"/>
    <mergeCell ref="B152:E152"/>
    <mergeCell ref="A151:E151"/>
    <mergeCell ref="B1:E1"/>
    <mergeCell ref="B2:E2"/>
    <mergeCell ref="B3:E3"/>
    <mergeCell ref="B4:F4"/>
    <mergeCell ref="B5:E5"/>
    <mergeCell ref="A51:E51"/>
    <mergeCell ref="B50:E50"/>
    <mergeCell ref="A49:E49"/>
    <mergeCell ref="A235:E235"/>
    <mergeCell ref="A237:E237"/>
    <mergeCell ref="A210:B210"/>
    <mergeCell ref="A214:E214"/>
    <mergeCell ref="A217:B217"/>
    <mergeCell ref="A223:B223"/>
    <mergeCell ref="A231:E231"/>
  </mergeCells>
  <pageMargins left="0.70866141732283472" right="0.70866141732283472" top="0.74803149606299213" bottom="0.74803149606299213" header="0.31496062992125984" footer="0.31496062992125984"/>
  <pageSetup paperSize="9" scale="68" orientation="portrait" verticalDpi="4294967295" r:id="rId1"/>
  <headerFooter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9"/>
  <sheetViews>
    <sheetView showGridLines="0" tabSelected="1" topLeftCell="A826" workbookViewId="0">
      <selection activeCell="B848" sqref="B848"/>
    </sheetView>
  </sheetViews>
  <sheetFormatPr defaultRowHeight="12.75" x14ac:dyDescent="0.2"/>
  <cols>
    <col min="1" max="1" width="17.42578125" style="97" customWidth="1"/>
    <col min="2" max="2" width="64.7109375" style="97" customWidth="1"/>
    <col min="3" max="5" width="16.140625" style="97" customWidth="1"/>
    <col min="6" max="6" width="14.85546875" style="96" customWidth="1"/>
    <col min="7" max="7" width="8" style="96" customWidth="1"/>
    <col min="8" max="256" width="9.140625" style="96"/>
    <col min="257" max="257" width="17.42578125" style="96" customWidth="1"/>
    <col min="258" max="258" width="64.7109375" style="96" customWidth="1"/>
    <col min="259" max="261" width="16.140625" style="96" customWidth="1"/>
    <col min="262" max="262" width="0" style="96" hidden="1" customWidth="1"/>
    <col min="263" max="263" width="8" style="96" customWidth="1"/>
    <col min="264" max="512" width="9.140625" style="96"/>
    <col min="513" max="513" width="17.42578125" style="96" customWidth="1"/>
    <col min="514" max="514" width="64.7109375" style="96" customWidth="1"/>
    <col min="515" max="517" width="16.140625" style="96" customWidth="1"/>
    <col min="518" max="518" width="0" style="96" hidden="1" customWidth="1"/>
    <col min="519" max="519" width="8" style="96" customWidth="1"/>
    <col min="520" max="768" width="9.140625" style="96"/>
    <col min="769" max="769" width="17.42578125" style="96" customWidth="1"/>
    <col min="770" max="770" width="64.7109375" style="96" customWidth="1"/>
    <col min="771" max="773" width="16.140625" style="96" customWidth="1"/>
    <col min="774" max="774" width="0" style="96" hidden="1" customWidth="1"/>
    <col min="775" max="775" width="8" style="96" customWidth="1"/>
    <col min="776" max="1024" width="9.140625" style="96"/>
    <col min="1025" max="1025" width="17.42578125" style="96" customWidth="1"/>
    <col min="1026" max="1026" width="64.7109375" style="96" customWidth="1"/>
    <col min="1027" max="1029" width="16.140625" style="96" customWidth="1"/>
    <col min="1030" max="1030" width="0" style="96" hidden="1" customWidth="1"/>
    <col min="1031" max="1031" width="8" style="96" customWidth="1"/>
    <col min="1032" max="1280" width="9.140625" style="96"/>
    <col min="1281" max="1281" width="17.42578125" style="96" customWidth="1"/>
    <col min="1282" max="1282" width="64.7109375" style="96" customWidth="1"/>
    <col min="1283" max="1285" width="16.140625" style="96" customWidth="1"/>
    <col min="1286" max="1286" width="0" style="96" hidden="1" customWidth="1"/>
    <col min="1287" max="1287" width="8" style="96" customWidth="1"/>
    <col min="1288" max="1536" width="9.140625" style="96"/>
    <col min="1537" max="1537" width="17.42578125" style="96" customWidth="1"/>
    <col min="1538" max="1538" width="64.7109375" style="96" customWidth="1"/>
    <col min="1539" max="1541" width="16.140625" style="96" customWidth="1"/>
    <col min="1542" max="1542" width="0" style="96" hidden="1" customWidth="1"/>
    <col min="1543" max="1543" width="8" style="96" customWidth="1"/>
    <col min="1544" max="1792" width="9.140625" style="96"/>
    <col min="1793" max="1793" width="17.42578125" style="96" customWidth="1"/>
    <col min="1794" max="1794" width="64.7109375" style="96" customWidth="1"/>
    <col min="1795" max="1797" width="16.140625" style="96" customWidth="1"/>
    <col min="1798" max="1798" width="0" style="96" hidden="1" customWidth="1"/>
    <col min="1799" max="1799" width="8" style="96" customWidth="1"/>
    <col min="1800" max="2048" width="9.140625" style="96"/>
    <col min="2049" max="2049" width="17.42578125" style="96" customWidth="1"/>
    <col min="2050" max="2050" width="64.7109375" style="96" customWidth="1"/>
    <col min="2051" max="2053" width="16.140625" style="96" customWidth="1"/>
    <col min="2054" max="2054" width="0" style="96" hidden="1" customWidth="1"/>
    <col min="2055" max="2055" width="8" style="96" customWidth="1"/>
    <col min="2056" max="2304" width="9.140625" style="96"/>
    <col min="2305" max="2305" width="17.42578125" style="96" customWidth="1"/>
    <col min="2306" max="2306" width="64.7109375" style="96" customWidth="1"/>
    <col min="2307" max="2309" width="16.140625" style="96" customWidth="1"/>
    <col min="2310" max="2310" width="0" style="96" hidden="1" customWidth="1"/>
    <col min="2311" max="2311" width="8" style="96" customWidth="1"/>
    <col min="2312" max="2560" width="9.140625" style="96"/>
    <col min="2561" max="2561" width="17.42578125" style="96" customWidth="1"/>
    <col min="2562" max="2562" width="64.7109375" style="96" customWidth="1"/>
    <col min="2563" max="2565" width="16.140625" style="96" customWidth="1"/>
    <col min="2566" max="2566" width="0" style="96" hidden="1" customWidth="1"/>
    <col min="2567" max="2567" width="8" style="96" customWidth="1"/>
    <col min="2568" max="2816" width="9.140625" style="96"/>
    <col min="2817" max="2817" width="17.42578125" style="96" customWidth="1"/>
    <col min="2818" max="2818" width="64.7109375" style="96" customWidth="1"/>
    <col min="2819" max="2821" width="16.140625" style="96" customWidth="1"/>
    <col min="2822" max="2822" width="0" style="96" hidden="1" customWidth="1"/>
    <col min="2823" max="2823" width="8" style="96" customWidth="1"/>
    <col min="2824" max="3072" width="9.140625" style="96"/>
    <col min="3073" max="3073" width="17.42578125" style="96" customWidth="1"/>
    <col min="3074" max="3074" width="64.7109375" style="96" customWidth="1"/>
    <col min="3075" max="3077" width="16.140625" style="96" customWidth="1"/>
    <col min="3078" max="3078" width="0" style="96" hidden="1" customWidth="1"/>
    <col min="3079" max="3079" width="8" style="96" customWidth="1"/>
    <col min="3080" max="3328" width="9.140625" style="96"/>
    <col min="3329" max="3329" width="17.42578125" style="96" customWidth="1"/>
    <col min="3330" max="3330" width="64.7109375" style="96" customWidth="1"/>
    <col min="3331" max="3333" width="16.140625" style="96" customWidth="1"/>
    <col min="3334" max="3334" width="0" style="96" hidden="1" customWidth="1"/>
    <col min="3335" max="3335" width="8" style="96" customWidth="1"/>
    <col min="3336" max="3584" width="9.140625" style="96"/>
    <col min="3585" max="3585" width="17.42578125" style="96" customWidth="1"/>
    <col min="3586" max="3586" width="64.7109375" style="96" customWidth="1"/>
    <col min="3587" max="3589" width="16.140625" style="96" customWidth="1"/>
    <col min="3590" max="3590" width="0" style="96" hidden="1" customWidth="1"/>
    <col min="3591" max="3591" width="8" style="96" customWidth="1"/>
    <col min="3592" max="3840" width="9.140625" style="96"/>
    <col min="3841" max="3841" width="17.42578125" style="96" customWidth="1"/>
    <col min="3842" max="3842" width="64.7109375" style="96" customWidth="1"/>
    <col min="3843" max="3845" width="16.140625" style="96" customWidth="1"/>
    <col min="3846" max="3846" width="0" style="96" hidden="1" customWidth="1"/>
    <col min="3847" max="3847" width="8" style="96" customWidth="1"/>
    <col min="3848" max="4096" width="9.140625" style="96"/>
    <col min="4097" max="4097" width="17.42578125" style="96" customWidth="1"/>
    <col min="4098" max="4098" width="64.7109375" style="96" customWidth="1"/>
    <col min="4099" max="4101" width="16.140625" style="96" customWidth="1"/>
    <col min="4102" max="4102" width="0" style="96" hidden="1" customWidth="1"/>
    <col min="4103" max="4103" width="8" style="96" customWidth="1"/>
    <col min="4104" max="4352" width="9.140625" style="96"/>
    <col min="4353" max="4353" width="17.42578125" style="96" customWidth="1"/>
    <col min="4354" max="4354" width="64.7109375" style="96" customWidth="1"/>
    <col min="4355" max="4357" width="16.140625" style="96" customWidth="1"/>
    <col min="4358" max="4358" width="0" style="96" hidden="1" customWidth="1"/>
    <col min="4359" max="4359" width="8" style="96" customWidth="1"/>
    <col min="4360" max="4608" width="9.140625" style="96"/>
    <col min="4609" max="4609" width="17.42578125" style="96" customWidth="1"/>
    <col min="4610" max="4610" width="64.7109375" style="96" customWidth="1"/>
    <col min="4611" max="4613" width="16.140625" style="96" customWidth="1"/>
    <col min="4614" max="4614" width="0" style="96" hidden="1" customWidth="1"/>
    <col min="4615" max="4615" width="8" style="96" customWidth="1"/>
    <col min="4616" max="4864" width="9.140625" style="96"/>
    <col min="4865" max="4865" width="17.42578125" style="96" customWidth="1"/>
    <col min="4866" max="4866" width="64.7109375" style="96" customWidth="1"/>
    <col min="4867" max="4869" width="16.140625" style="96" customWidth="1"/>
    <col min="4870" max="4870" width="0" style="96" hidden="1" customWidth="1"/>
    <col min="4871" max="4871" width="8" style="96" customWidth="1"/>
    <col min="4872" max="5120" width="9.140625" style="96"/>
    <col min="5121" max="5121" width="17.42578125" style="96" customWidth="1"/>
    <col min="5122" max="5122" width="64.7109375" style="96" customWidth="1"/>
    <col min="5123" max="5125" width="16.140625" style="96" customWidth="1"/>
    <col min="5126" max="5126" width="0" style="96" hidden="1" customWidth="1"/>
    <col min="5127" max="5127" width="8" style="96" customWidth="1"/>
    <col min="5128" max="5376" width="9.140625" style="96"/>
    <col min="5377" max="5377" width="17.42578125" style="96" customWidth="1"/>
    <col min="5378" max="5378" width="64.7109375" style="96" customWidth="1"/>
    <col min="5379" max="5381" width="16.140625" style="96" customWidth="1"/>
    <col min="5382" max="5382" width="0" style="96" hidden="1" customWidth="1"/>
    <col min="5383" max="5383" width="8" style="96" customWidth="1"/>
    <col min="5384" max="5632" width="9.140625" style="96"/>
    <col min="5633" max="5633" width="17.42578125" style="96" customWidth="1"/>
    <col min="5634" max="5634" width="64.7109375" style="96" customWidth="1"/>
    <col min="5635" max="5637" width="16.140625" style="96" customWidth="1"/>
    <col min="5638" max="5638" width="0" style="96" hidden="1" customWidth="1"/>
    <col min="5639" max="5639" width="8" style="96" customWidth="1"/>
    <col min="5640" max="5888" width="9.140625" style="96"/>
    <col min="5889" max="5889" width="17.42578125" style="96" customWidth="1"/>
    <col min="5890" max="5890" width="64.7109375" style="96" customWidth="1"/>
    <col min="5891" max="5893" width="16.140625" style="96" customWidth="1"/>
    <col min="5894" max="5894" width="0" style="96" hidden="1" customWidth="1"/>
    <col min="5895" max="5895" width="8" style="96" customWidth="1"/>
    <col min="5896" max="6144" width="9.140625" style="96"/>
    <col min="6145" max="6145" width="17.42578125" style="96" customWidth="1"/>
    <col min="6146" max="6146" width="64.7109375" style="96" customWidth="1"/>
    <col min="6147" max="6149" width="16.140625" style="96" customWidth="1"/>
    <col min="6150" max="6150" width="0" style="96" hidden="1" customWidth="1"/>
    <col min="6151" max="6151" width="8" style="96" customWidth="1"/>
    <col min="6152" max="6400" width="9.140625" style="96"/>
    <col min="6401" max="6401" width="17.42578125" style="96" customWidth="1"/>
    <col min="6402" max="6402" width="64.7109375" style="96" customWidth="1"/>
    <col min="6403" max="6405" width="16.140625" style="96" customWidth="1"/>
    <col min="6406" max="6406" width="0" style="96" hidden="1" customWidth="1"/>
    <col min="6407" max="6407" width="8" style="96" customWidth="1"/>
    <col min="6408" max="6656" width="9.140625" style="96"/>
    <col min="6657" max="6657" width="17.42578125" style="96" customWidth="1"/>
    <col min="6658" max="6658" width="64.7109375" style="96" customWidth="1"/>
    <col min="6659" max="6661" width="16.140625" style="96" customWidth="1"/>
    <col min="6662" max="6662" width="0" style="96" hidden="1" customWidth="1"/>
    <col min="6663" max="6663" width="8" style="96" customWidth="1"/>
    <col min="6664" max="6912" width="9.140625" style="96"/>
    <col min="6913" max="6913" width="17.42578125" style="96" customWidth="1"/>
    <col min="6914" max="6914" width="64.7109375" style="96" customWidth="1"/>
    <col min="6915" max="6917" width="16.140625" style="96" customWidth="1"/>
    <col min="6918" max="6918" width="0" style="96" hidden="1" customWidth="1"/>
    <col min="6919" max="6919" width="8" style="96" customWidth="1"/>
    <col min="6920" max="7168" width="9.140625" style="96"/>
    <col min="7169" max="7169" width="17.42578125" style="96" customWidth="1"/>
    <col min="7170" max="7170" width="64.7109375" style="96" customWidth="1"/>
    <col min="7171" max="7173" width="16.140625" style="96" customWidth="1"/>
    <col min="7174" max="7174" width="0" style="96" hidden="1" customWidth="1"/>
    <col min="7175" max="7175" width="8" style="96" customWidth="1"/>
    <col min="7176" max="7424" width="9.140625" style="96"/>
    <col min="7425" max="7425" width="17.42578125" style="96" customWidth="1"/>
    <col min="7426" max="7426" width="64.7109375" style="96" customWidth="1"/>
    <col min="7427" max="7429" width="16.140625" style="96" customWidth="1"/>
    <col min="7430" max="7430" width="0" style="96" hidden="1" customWidth="1"/>
    <col min="7431" max="7431" width="8" style="96" customWidth="1"/>
    <col min="7432" max="7680" width="9.140625" style="96"/>
    <col min="7681" max="7681" width="17.42578125" style="96" customWidth="1"/>
    <col min="7682" max="7682" width="64.7109375" style="96" customWidth="1"/>
    <col min="7683" max="7685" width="16.140625" style="96" customWidth="1"/>
    <col min="7686" max="7686" width="0" style="96" hidden="1" customWidth="1"/>
    <col min="7687" max="7687" width="8" style="96" customWidth="1"/>
    <col min="7688" max="7936" width="9.140625" style="96"/>
    <col min="7937" max="7937" width="17.42578125" style="96" customWidth="1"/>
    <col min="7938" max="7938" width="64.7109375" style="96" customWidth="1"/>
    <col min="7939" max="7941" width="16.140625" style="96" customWidth="1"/>
    <col min="7942" max="7942" width="0" style="96" hidden="1" customWidth="1"/>
    <col min="7943" max="7943" width="8" style="96" customWidth="1"/>
    <col min="7944" max="8192" width="9.140625" style="96"/>
    <col min="8193" max="8193" width="17.42578125" style="96" customWidth="1"/>
    <col min="8194" max="8194" width="64.7109375" style="96" customWidth="1"/>
    <col min="8195" max="8197" width="16.140625" style="96" customWidth="1"/>
    <col min="8198" max="8198" width="0" style="96" hidden="1" customWidth="1"/>
    <col min="8199" max="8199" width="8" style="96" customWidth="1"/>
    <col min="8200" max="8448" width="9.140625" style="96"/>
    <col min="8449" max="8449" width="17.42578125" style="96" customWidth="1"/>
    <col min="8450" max="8450" width="64.7109375" style="96" customWidth="1"/>
    <col min="8451" max="8453" width="16.140625" style="96" customWidth="1"/>
    <col min="8454" max="8454" width="0" style="96" hidden="1" customWidth="1"/>
    <col min="8455" max="8455" width="8" style="96" customWidth="1"/>
    <col min="8456" max="8704" width="9.140625" style="96"/>
    <col min="8705" max="8705" width="17.42578125" style="96" customWidth="1"/>
    <col min="8706" max="8706" width="64.7109375" style="96" customWidth="1"/>
    <col min="8707" max="8709" width="16.140625" style="96" customWidth="1"/>
    <col min="8710" max="8710" width="0" style="96" hidden="1" customWidth="1"/>
    <col min="8711" max="8711" width="8" style="96" customWidth="1"/>
    <col min="8712" max="8960" width="9.140625" style="96"/>
    <col min="8961" max="8961" width="17.42578125" style="96" customWidth="1"/>
    <col min="8962" max="8962" width="64.7109375" style="96" customWidth="1"/>
    <col min="8963" max="8965" width="16.140625" style="96" customWidth="1"/>
    <col min="8966" max="8966" width="0" style="96" hidden="1" customWidth="1"/>
    <col min="8967" max="8967" width="8" style="96" customWidth="1"/>
    <col min="8968" max="9216" width="9.140625" style="96"/>
    <col min="9217" max="9217" width="17.42578125" style="96" customWidth="1"/>
    <col min="9218" max="9218" width="64.7109375" style="96" customWidth="1"/>
    <col min="9219" max="9221" width="16.140625" style="96" customWidth="1"/>
    <col min="9222" max="9222" width="0" style="96" hidden="1" customWidth="1"/>
    <col min="9223" max="9223" width="8" style="96" customWidth="1"/>
    <col min="9224" max="9472" width="9.140625" style="96"/>
    <col min="9473" max="9473" width="17.42578125" style="96" customWidth="1"/>
    <col min="9474" max="9474" width="64.7109375" style="96" customWidth="1"/>
    <col min="9475" max="9477" width="16.140625" style="96" customWidth="1"/>
    <col min="9478" max="9478" width="0" style="96" hidden="1" customWidth="1"/>
    <col min="9479" max="9479" width="8" style="96" customWidth="1"/>
    <col min="9480" max="9728" width="9.140625" style="96"/>
    <col min="9729" max="9729" width="17.42578125" style="96" customWidth="1"/>
    <col min="9730" max="9730" width="64.7109375" style="96" customWidth="1"/>
    <col min="9731" max="9733" width="16.140625" style="96" customWidth="1"/>
    <col min="9734" max="9734" width="0" style="96" hidden="1" customWidth="1"/>
    <col min="9735" max="9735" width="8" style="96" customWidth="1"/>
    <col min="9736" max="9984" width="9.140625" style="96"/>
    <col min="9985" max="9985" width="17.42578125" style="96" customWidth="1"/>
    <col min="9986" max="9986" width="64.7109375" style="96" customWidth="1"/>
    <col min="9987" max="9989" width="16.140625" style="96" customWidth="1"/>
    <col min="9990" max="9990" width="0" style="96" hidden="1" customWidth="1"/>
    <col min="9991" max="9991" width="8" style="96" customWidth="1"/>
    <col min="9992" max="10240" width="9.140625" style="96"/>
    <col min="10241" max="10241" width="17.42578125" style="96" customWidth="1"/>
    <col min="10242" max="10242" width="64.7109375" style="96" customWidth="1"/>
    <col min="10243" max="10245" width="16.140625" style="96" customWidth="1"/>
    <col min="10246" max="10246" width="0" style="96" hidden="1" customWidth="1"/>
    <col min="10247" max="10247" width="8" style="96" customWidth="1"/>
    <col min="10248" max="10496" width="9.140625" style="96"/>
    <col min="10497" max="10497" width="17.42578125" style="96" customWidth="1"/>
    <col min="10498" max="10498" width="64.7109375" style="96" customWidth="1"/>
    <col min="10499" max="10501" width="16.140625" style="96" customWidth="1"/>
    <col min="10502" max="10502" width="0" style="96" hidden="1" customWidth="1"/>
    <col min="10503" max="10503" width="8" style="96" customWidth="1"/>
    <col min="10504" max="10752" width="9.140625" style="96"/>
    <col min="10753" max="10753" width="17.42578125" style="96" customWidth="1"/>
    <col min="10754" max="10754" width="64.7109375" style="96" customWidth="1"/>
    <col min="10755" max="10757" width="16.140625" style="96" customWidth="1"/>
    <col min="10758" max="10758" width="0" style="96" hidden="1" customWidth="1"/>
    <col min="10759" max="10759" width="8" style="96" customWidth="1"/>
    <col min="10760" max="11008" width="9.140625" style="96"/>
    <col min="11009" max="11009" width="17.42578125" style="96" customWidth="1"/>
    <col min="11010" max="11010" width="64.7109375" style="96" customWidth="1"/>
    <col min="11011" max="11013" width="16.140625" style="96" customWidth="1"/>
    <col min="11014" max="11014" width="0" style="96" hidden="1" customWidth="1"/>
    <col min="11015" max="11015" width="8" style="96" customWidth="1"/>
    <col min="11016" max="11264" width="9.140625" style="96"/>
    <col min="11265" max="11265" width="17.42578125" style="96" customWidth="1"/>
    <col min="11266" max="11266" width="64.7109375" style="96" customWidth="1"/>
    <col min="11267" max="11269" width="16.140625" style="96" customWidth="1"/>
    <col min="11270" max="11270" width="0" style="96" hidden="1" customWidth="1"/>
    <col min="11271" max="11271" width="8" style="96" customWidth="1"/>
    <col min="11272" max="11520" width="9.140625" style="96"/>
    <col min="11521" max="11521" width="17.42578125" style="96" customWidth="1"/>
    <col min="11522" max="11522" width="64.7109375" style="96" customWidth="1"/>
    <col min="11523" max="11525" width="16.140625" style="96" customWidth="1"/>
    <col min="11526" max="11526" width="0" style="96" hidden="1" customWidth="1"/>
    <col min="11527" max="11527" width="8" style="96" customWidth="1"/>
    <col min="11528" max="11776" width="9.140625" style="96"/>
    <col min="11777" max="11777" width="17.42578125" style="96" customWidth="1"/>
    <col min="11778" max="11778" width="64.7109375" style="96" customWidth="1"/>
    <col min="11779" max="11781" width="16.140625" style="96" customWidth="1"/>
    <col min="11782" max="11782" width="0" style="96" hidden="1" customWidth="1"/>
    <col min="11783" max="11783" width="8" style="96" customWidth="1"/>
    <col min="11784" max="12032" width="9.140625" style="96"/>
    <col min="12033" max="12033" width="17.42578125" style="96" customWidth="1"/>
    <col min="12034" max="12034" width="64.7109375" style="96" customWidth="1"/>
    <col min="12035" max="12037" width="16.140625" style="96" customWidth="1"/>
    <col min="12038" max="12038" width="0" style="96" hidden="1" customWidth="1"/>
    <col min="12039" max="12039" width="8" style="96" customWidth="1"/>
    <col min="12040" max="12288" width="9.140625" style="96"/>
    <col min="12289" max="12289" width="17.42578125" style="96" customWidth="1"/>
    <col min="12290" max="12290" width="64.7109375" style="96" customWidth="1"/>
    <col min="12291" max="12293" width="16.140625" style="96" customWidth="1"/>
    <col min="12294" max="12294" width="0" style="96" hidden="1" customWidth="1"/>
    <col min="12295" max="12295" width="8" style="96" customWidth="1"/>
    <col min="12296" max="12544" width="9.140625" style="96"/>
    <col min="12545" max="12545" width="17.42578125" style="96" customWidth="1"/>
    <col min="12546" max="12546" width="64.7109375" style="96" customWidth="1"/>
    <col min="12547" max="12549" width="16.140625" style="96" customWidth="1"/>
    <col min="12550" max="12550" width="0" style="96" hidden="1" customWidth="1"/>
    <col min="12551" max="12551" width="8" style="96" customWidth="1"/>
    <col min="12552" max="12800" width="9.140625" style="96"/>
    <col min="12801" max="12801" width="17.42578125" style="96" customWidth="1"/>
    <col min="12802" max="12802" width="64.7109375" style="96" customWidth="1"/>
    <col min="12803" max="12805" width="16.140625" style="96" customWidth="1"/>
    <col min="12806" max="12806" width="0" style="96" hidden="1" customWidth="1"/>
    <col min="12807" max="12807" width="8" style="96" customWidth="1"/>
    <col min="12808" max="13056" width="9.140625" style="96"/>
    <col min="13057" max="13057" width="17.42578125" style="96" customWidth="1"/>
    <col min="13058" max="13058" width="64.7109375" style="96" customWidth="1"/>
    <col min="13059" max="13061" width="16.140625" style="96" customWidth="1"/>
    <col min="13062" max="13062" width="0" style="96" hidden="1" customWidth="1"/>
    <col min="13063" max="13063" width="8" style="96" customWidth="1"/>
    <col min="13064" max="13312" width="9.140625" style="96"/>
    <col min="13313" max="13313" width="17.42578125" style="96" customWidth="1"/>
    <col min="13314" max="13314" width="64.7109375" style="96" customWidth="1"/>
    <col min="13315" max="13317" width="16.140625" style="96" customWidth="1"/>
    <col min="13318" max="13318" width="0" style="96" hidden="1" customWidth="1"/>
    <col min="13319" max="13319" width="8" style="96" customWidth="1"/>
    <col min="13320" max="13568" width="9.140625" style="96"/>
    <col min="13569" max="13569" width="17.42578125" style="96" customWidth="1"/>
    <col min="13570" max="13570" width="64.7109375" style="96" customWidth="1"/>
    <col min="13571" max="13573" width="16.140625" style="96" customWidth="1"/>
    <col min="13574" max="13574" width="0" style="96" hidden="1" customWidth="1"/>
    <col min="13575" max="13575" width="8" style="96" customWidth="1"/>
    <col min="13576" max="13824" width="9.140625" style="96"/>
    <col min="13825" max="13825" width="17.42578125" style="96" customWidth="1"/>
    <col min="13826" max="13826" width="64.7109375" style="96" customWidth="1"/>
    <col min="13827" max="13829" width="16.140625" style="96" customWidth="1"/>
    <col min="13830" max="13830" width="0" style="96" hidden="1" customWidth="1"/>
    <col min="13831" max="13831" width="8" style="96" customWidth="1"/>
    <col min="13832" max="14080" width="9.140625" style="96"/>
    <col min="14081" max="14081" width="17.42578125" style="96" customWidth="1"/>
    <col min="14082" max="14082" width="64.7109375" style="96" customWidth="1"/>
    <col min="14083" max="14085" width="16.140625" style="96" customWidth="1"/>
    <col min="14086" max="14086" width="0" style="96" hidden="1" customWidth="1"/>
    <col min="14087" max="14087" width="8" style="96" customWidth="1"/>
    <col min="14088" max="14336" width="9.140625" style="96"/>
    <col min="14337" max="14337" width="17.42578125" style="96" customWidth="1"/>
    <col min="14338" max="14338" width="64.7109375" style="96" customWidth="1"/>
    <col min="14339" max="14341" width="16.140625" style="96" customWidth="1"/>
    <col min="14342" max="14342" width="0" style="96" hidden="1" customWidth="1"/>
    <col min="14343" max="14343" width="8" style="96" customWidth="1"/>
    <col min="14344" max="14592" width="9.140625" style="96"/>
    <col min="14593" max="14593" width="17.42578125" style="96" customWidth="1"/>
    <col min="14594" max="14594" width="64.7109375" style="96" customWidth="1"/>
    <col min="14595" max="14597" width="16.140625" style="96" customWidth="1"/>
    <col min="14598" max="14598" width="0" style="96" hidden="1" customWidth="1"/>
    <col min="14599" max="14599" width="8" style="96" customWidth="1"/>
    <col min="14600" max="14848" width="9.140625" style="96"/>
    <col min="14849" max="14849" width="17.42578125" style="96" customWidth="1"/>
    <col min="14850" max="14850" width="64.7109375" style="96" customWidth="1"/>
    <col min="14851" max="14853" width="16.140625" style="96" customWidth="1"/>
    <col min="14854" max="14854" width="0" style="96" hidden="1" customWidth="1"/>
    <col min="14855" max="14855" width="8" style="96" customWidth="1"/>
    <col min="14856" max="15104" width="9.140625" style="96"/>
    <col min="15105" max="15105" width="17.42578125" style="96" customWidth="1"/>
    <col min="15106" max="15106" width="64.7109375" style="96" customWidth="1"/>
    <col min="15107" max="15109" width="16.140625" style="96" customWidth="1"/>
    <col min="15110" max="15110" width="0" style="96" hidden="1" customWidth="1"/>
    <col min="15111" max="15111" width="8" style="96" customWidth="1"/>
    <col min="15112" max="15360" width="9.140625" style="96"/>
    <col min="15361" max="15361" width="17.42578125" style="96" customWidth="1"/>
    <col min="15362" max="15362" width="64.7109375" style="96" customWidth="1"/>
    <col min="15363" max="15365" width="16.140625" style="96" customWidth="1"/>
    <col min="15366" max="15366" width="0" style="96" hidden="1" customWidth="1"/>
    <col min="15367" max="15367" width="8" style="96" customWidth="1"/>
    <col min="15368" max="15616" width="9.140625" style="96"/>
    <col min="15617" max="15617" width="17.42578125" style="96" customWidth="1"/>
    <col min="15618" max="15618" width="64.7109375" style="96" customWidth="1"/>
    <col min="15619" max="15621" width="16.140625" style="96" customWidth="1"/>
    <col min="15622" max="15622" width="0" style="96" hidden="1" customWidth="1"/>
    <col min="15623" max="15623" width="8" style="96" customWidth="1"/>
    <col min="15624" max="15872" width="9.140625" style="96"/>
    <col min="15873" max="15873" width="17.42578125" style="96" customWidth="1"/>
    <col min="15874" max="15874" width="64.7109375" style="96" customWidth="1"/>
    <col min="15875" max="15877" width="16.140625" style="96" customWidth="1"/>
    <col min="15878" max="15878" width="0" style="96" hidden="1" customWidth="1"/>
    <col min="15879" max="15879" width="8" style="96" customWidth="1"/>
    <col min="15880" max="16128" width="9.140625" style="96"/>
    <col min="16129" max="16129" width="17.42578125" style="96" customWidth="1"/>
    <col min="16130" max="16130" width="64.7109375" style="96" customWidth="1"/>
    <col min="16131" max="16133" width="16.140625" style="96" customWidth="1"/>
    <col min="16134" max="16134" width="0" style="96" hidden="1" customWidth="1"/>
    <col min="16135" max="16135" width="8" style="96" customWidth="1"/>
    <col min="16136" max="16384" width="9.140625" style="96"/>
  </cols>
  <sheetData>
    <row r="1" spans="1:5" s="155" customFormat="1" x14ac:dyDescent="0.2">
      <c r="A1" s="160" t="s">
        <v>16</v>
      </c>
    </row>
    <row r="2" spans="1:5" s="155" customFormat="1" x14ac:dyDescent="0.2">
      <c r="A2" s="161" t="s">
        <v>175</v>
      </c>
      <c r="B2" s="161"/>
      <c r="C2" s="161"/>
      <c r="D2" s="161"/>
      <c r="E2" s="161"/>
    </row>
    <row r="3" spans="1:5" s="155" customFormat="1" x14ac:dyDescent="0.2">
      <c r="A3" s="162" t="s">
        <v>538</v>
      </c>
      <c r="B3" s="162"/>
      <c r="C3" s="162"/>
      <c r="D3" s="162"/>
      <c r="E3" s="162"/>
    </row>
    <row r="4" spans="1:5" s="155" customFormat="1" x14ac:dyDescent="0.2">
      <c r="A4" s="162" t="s">
        <v>515</v>
      </c>
      <c r="B4" s="162"/>
      <c r="C4" s="162"/>
      <c r="D4" s="162"/>
      <c r="E4" s="162"/>
    </row>
    <row r="5" spans="1:5" s="155" customFormat="1" ht="76.5" x14ac:dyDescent="0.2">
      <c r="A5" s="101" t="s">
        <v>17</v>
      </c>
      <c r="B5" s="102" t="s">
        <v>18</v>
      </c>
      <c r="C5" s="103" t="s">
        <v>197</v>
      </c>
      <c r="D5" s="104" t="s">
        <v>254</v>
      </c>
      <c r="E5" s="104" t="s">
        <v>255</v>
      </c>
    </row>
    <row r="6" spans="1:5" s="97" customFormat="1" x14ac:dyDescent="0.2">
      <c r="A6" s="98"/>
      <c r="B6" s="99" t="s">
        <v>0</v>
      </c>
      <c r="C6" s="100">
        <v>8761511</v>
      </c>
      <c r="D6" s="100">
        <v>255000</v>
      </c>
      <c r="E6" s="100">
        <v>9016511</v>
      </c>
    </row>
    <row r="7" spans="1:5" s="97" customFormat="1" x14ac:dyDescent="0.2">
      <c r="A7" s="163" t="s">
        <v>256</v>
      </c>
      <c r="B7" s="164" t="s">
        <v>257</v>
      </c>
      <c r="C7" s="165">
        <v>61671</v>
      </c>
      <c r="D7" s="165">
        <v>0</v>
      </c>
      <c r="E7" s="165">
        <v>61671</v>
      </c>
    </row>
    <row r="8" spans="1:5" s="97" customFormat="1" x14ac:dyDescent="0.2">
      <c r="A8" s="166" t="s">
        <v>258</v>
      </c>
      <c r="B8" s="167" t="s">
        <v>257</v>
      </c>
      <c r="C8" s="168">
        <v>61671</v>
      </c>
      <c r="D8" s="168">
        <v>0</v>
      </c>
      <c r="E8" s="168">
        <v>61671</v>
      </c>
    </row>
    <row r="9" spans="1:5" s="155" customFormat="1" x14ac:dyDescent="0.2">
      <c r="A9" s="106" t="s">
        <v>216</v>
      </c>
      <c r="B9" s="106"/>
      <c r="C9" s="107">
        <v>49367</v>
      </c>
      <c r="D9" s="107">
        <v>0</v>
      </c>
      <c r="E9" s="107">
        <v>49367</v>
      </c>
    </row>
    <row r="10" spans="1:5" s="155" customFormat="1" x14ac:dyDescent="0.2">
      <c r="A10" s="106" t="s">
        <v>218</v>
      </c>
      <c r="B10" s="106"/>
      <c r="C10" s="107">
        <v>6309</v>
      </c>
      <c r="D10" s="107">
        <v>0</v>
      </c>
      <c r="E10" s="107">
        <v>6309</v>
      </c>
    </row>
    <row r="11" spans="1:5" s="97" customFormat="1" x14ac:dyDescent="0.2">
      <c r="A11" s="169" t="s">
        <v>259</v>
      </c>
      <c r="B11" s="170" t="s">
        <v>260</v>
      </c>
      <c r="C11" s="171">
        <v>55676</v>
      </c>
      <c r="D11" s="171">
        <v>0</v>
      </c>
      <c r="E11" s="171">
        <v>55676</v>
      </c>
    </row>
    <row r="12" spans="1:5" s="97" customFormat="1" x14ac:dyDescent="0.2">
      <c r="A12" s="172" t="s">
        <v>261</v>
      </c>
      <c r="B12" s="173" t="s">
        <v>262</v>
      </c>
      <c r="C12" s="174">
        <v>43367</v>
      </c>
      <c r="D12" s="174">
        <v>0</v>
      </c>
      <c r="E12" s="174">
        <v>43367</v>
      </c>
    </row>
    <row r="13" spans="1:5" s="97" customFormat="1" x14ac:dyDescent="0.2">
      <c r="A13" s="71" t="s">
        <v>263</v>
      </c>
      <c r="B13" s="72" t="s">
        <v>99</v>
      </c>
      <c r="C13" s="175">
        <v>43367</v>
      </c>
      <c r="D13" s="175">
        <v>0</v>
      </c>
      <c r="E13" s="175">
        <v>43367</v>
      </c>
    </row>
    <row r="14" spans="1:5" s="97" customFormat="1" x14ac:dyDescent="0.2">
      <c r="A14" s="109" t="s">
        <v>1</v>
      </c>
      <c r="B14" s="110" t="s">
        <v>2</v>
      </c>
      <c r="C14" s="176">
        <v>43367</v>
      </c>
      <c r="D14" s="176">
        <v>0</v>
      </c>
      <c r="E14" s="176">
        <v>43367</v>
      </c>
    </row>
    <row r="15" spans="1:5" s="97" customFormat="1" x14ac:dyDescent="0.2">
      <c r="A15" s="177" t="s">
        <v>3</v>
      </c>
      <c r="B15" s="178" t="s">
        <v>4</v>
      </c>
      <c r="C15" s="179">
        <v>43367</v>
      </c>
      <c r="D15" s="179">
        <v>0</v>
      </c>
      <c r="E15" s="179">
        <v>43367</v>
      </c>
    </row>
    <row r="16" spans="1:5" s="97" customFormat="1" ht="25.5" x14ac:dyDescent="0.2">
      <c r="A16" s="172" t="s">
        <v>264</v>
      </c>
      <c r="B16" s="173" t="s">
        <v>265</v>
      </c>
      <c r="C16" s="174">
        <v>12309</v>
      </c>
      <c r="D16" s="174">
        <v>0</v>
      </c>
      <c r="E16" s="174">
        <v>12309</v>
      </c>
    </row>
    <row r="17" spans="1:5" s="97" customFormat="1" x14ac:dyDescent="0.2">
      <c r="A17" s="71" t="s">
        <v>263</v>
      </c>
      <c r="B17" s="72" t="s">
        <v>99</v>
      </c>
      <c r="C17" s="175">
        <v>6000</v>
      </c>
      <c r="D17" s="175">
        <v>0</v>
      </c>
      <c r="E17" s="175">
        <v>6000</v>
      </c>
    </row>
    <row r="18" spans="1:5" s="97" customFormat="1" x14ac:dyDescent="0.2">
      <c r="A18" s="109" t="s">
        <v>1</v>
      </c>
      <c r="B18" s="110" t="s">
        <v>2</v>
      </c>
      <c r="C18" s="176">
        <v>6000</v>
      </c>
      <c r="D18" s="176">
        <v>0</v>
      </c>
      <c r="E18" s="176">
        <v>6000</v>
      </c>
    </row>
    <row r="19" spans="1:5" s="97" customFormat="1" x14ac:dyDescent="0.2">
      <c r="A19" s="177" t="s">
        <v>14</v>
      </c>
      <c r="B19" s="178" t="s">
        <v>15</v>
      </c>
      <c r="C19" s="179">
        <v>5000</v>
      </c>
      <c r="D19" s="179">
        <v>0</v>
      </c>
      <c r="E19" s="179">
        <v>5000</v>
      </c>
    </row>
    <row r="20" spans="1:5" s="97" customFormat="1" x14ac:dyDescent="0.2">
      <c r="A20" s="177" t="s">
        <v>5</v>
      </c>
      <c r="B20" s="178" t="s">
        <v>184</v>
      </c>
      <c r="C20" s="179">
        <v>1000</v>
      </c>
      <c r="D20" s="179">
        <v>0</v>
      </c>
      <c r="E20" s="179">
        <v>1000</v>
      </c>
    </row>
    <row r="21" spans="1:5" s="97" customFormat="1" x14ac:dyDescent="0.2">
      <c r="A21" s="71" t="s">
        <v>266</v>
      </c>
      <c r="B21" s="72" t="s">
        <v>109</v>
      </c>
      <c r="C21" s="175">
        <v>6309</v>
      </c>
      <c r="D21" s="175">
        <v>0</v>
      </c>
      <c r="E21" s="175">
        <v>6309</v>
      </c>
    </row>
    <row r="22" spans="1:5" s="97" customFormat="1" x14ac:dyDescent="0.2">
      <c r="A22" s="109" t="s">
        <v>1</v>
      </c>
      <c r="B22" s="110" t="s">
        <v>2</v>
      </c>
      <c r="C22" s="176">
        <v>6309</v>
      </c>
      <c r="D22" s="176">
        <v>0</v>
      </c>
      <c r="E22" s="176">
        <v>6309</v>
      </c>
    </row>
    <row r="23" spans="1:5" s="97" customFormat="1" x14ac:dyDescent="0.2">
      <c r="A23" s="177" t="s">
        <v>5</v>
      </c>
      <c r="B23" s="178" t="s">
        <v>184</v>
      </c>
      <c r="C23" s="179">
        <v>6309</v>
      </c>
      <c r="D23" s="179">
        <v>0</v>
      </c>
      <c r="E23" s="179">
        <v>6309</v>
      </c>
    </row>
    <row r="24" spans="1:5" s="155" customFormat="1" x14ac:dyDescent="0.2">
      <c r="A24" s="106" t="s">
        <v>216</v>
      </c>
      <c r="B24" s="106"/>
      <c r="C24" s="107">
        <v>1235</v>
      </c>
      <c r="D24" s="107">
        <v>0</v>
      </c>
      <c r="E24" s="107">
        <v>1235</v>
      </c>
    </row>
    <row r="25" spans="1:5" s="97" customFormat="1" x14ac:dyDescent="0.2">
      <c r="A25" s="169" t="s">
        <v>267</v>
      </c>
      <c r="B25" s="170" t="s">
        <v>268</v>
      </c>
      <c r="C25" s="171">
        <v>1235</v>
      </c>
      <c r="D25" s="171">
        <v>0</v>
      </c>
      <c r="E25" s="171">
        <v>1235</v>
      </c>
    </row>
    <row r="26" spans="1:5" s="97" customFormat="1" x14ac:dyDescent="0.2">
      <c r="A26" s="172" t="s">
        <v>261</v>
      </c>
      <c r="B26" s="173" t="s">
        <v>269</v>
      </c>
      <c r="C26" s="174">
        <v>1235</v>
      </c>
      <c r="D26" s="174">
        <v>0</v>
      </c>
      <c r="E26" s="174">
        <v>1235</v>
      </c>
    </row>
    <row r="27" spans="1:5" s="97" customFormat="1" x14ac:dyDescent="0.2">
      <c r="A27" s="71" t="s">
        <v>263</v>
      </c>
      <c r="B27" s="72" t="s">
        <v>99</v>
      </c>
      <c r="C27" s="175">
        <v>1235</v>
      </c>
      <c r="D27" s="175">
        <v>0</v>
      </c>
      <c r="E27" s="175">
        <v>1235</v>
      </c>
    </row>
    <row r="28" spans="1:5" s="97" customFormat="1" x14ac:dyDescent="0.2">
      <c r="A28" s="109" t="s">
        <v>1</v>
      </c>
      <c r="B28" s="110" t="s">
        <v>2</v>
      </c>
      <c r="C28" s="176">
        <v>1235</v>
      </c>
      <c r="D28" s="176">
        <v>0</v>
      </c>
      <c r="E28" s="176">
        <v>1235</v>
      </c>
    </row>
    <row r="29" spans="1:5" s="97" customFormat="1" x14ac:dyDescent="0.2">
      <c r="A29" s="177" t="s">
        <v>5</v>
      </c>
      <c r="B29" s="178" t="s">
        <v>184</v>
      </c>
      <c r="C29" s="179">
        <v>1235</v>
      </c>
      <c r="D29" s="179">
        <v>0</v>
      </c>
      <c r="E29" s="179">
        <v>1235</v>
      </c>
    </row>
    <row r="30" spans="1:5" s="155" customFormat="1" x14ac:dyDescent="0.2">
      <c r="A30" s="106" t="s">
        <v>216</v>
      </c>
      <c r="B30" s="106"/>
      <c r="C30" s="107">
        <v>4760</v>
      </c>
      <c r="D30" s="107">
        <v>0</v>
      </c>
      <c r="E30" s="107">
        <v>4760</v>
      </c>
    </row>
    <row r="31" spans="1:5" s="97" customFormat="1" x14ac:dyDescent="0.2">
      <c r="A31" s="169" t="s">
        <v>270</v>
      </c>
      <c r="B31" s="170" t="s">
        <v>271</v>
      </c>
      <c r="C31" s="171">
        <v>4760</v>
      </c>
      <c r="D31" s="171">
        <v>0</v>
      </c>
      <c r="E31" s="171">
        <v>4760</v>
      </c>
    </row>
    <row r="32" spans="1:5" s="97" customFormat="1" x14ac:dyDescent="0.2">
      <c r="A32" s="172" t="s">
        <v>261</v>
      </c>
      <c r="B32" s="173" t="s">
        <v>271</v>
      </c>
      <c r="C32" s="174">
        <v>4760</v>
      </c>
      <c r="D32" s="174">
        <v>0</v>
      </c>
      <c r="E32" s="174">
        <v>4760</v>
      </c>
    </row>
    <row r="33" spans="1:5" s="97" customFormat="1" x14ac:dyDescent="0.2">
      <c r="A33" s="71" t="s">
        <v>263</v>
      </c>
      <c r="B33" s="72" t="s">
        <v>99</v>
      </c>
      <c r="C33" s="175">
        <v>4760</v>
      </c>
      <c r="D33" s="175">
        <v>0</v>
      </c>
      <c r="E33" s="175">
        <v>4760</v>
      </c>
    </row>
    <row r="34" spans="1:5" s="97" customFormat="1" x14ac:dyDescent="0.2">
      <c r="A34" s="109" t="s">
        <v>1</v>
      </c>
      <c r="B34" s="110" t="s">
        <v>2</v>
      </c>
      <c r="C34" s="176">
        <v>4760</v>
      </c>
      <c r="D34" s="176">
        <v>0</v>
      </c>
      <c r="E34" s="176">
        <v>4760</v>
      </c>
    </row>
    <row r="35" spans="1:5" s="97" customFormat="1" x14ac:dyDescent="0.2">
      <c r="A35" s="177" t="s">
        <v>3</v>
      </c>
      <c r="B35" s="178" t="s">
        <v>4</v>
      </c>
      <c r="C35" s="179">
        <v>4760</v>
      </c>
      <c r="D35" s="179">
        <v>0</v>
      </c>
      <c r="E35" s="179">
        <v>4760</v>
      </c>
    </row>
    <row r="36" spans="1:5" s="97" customFormat="1" x14ac:dyDescent="0.2">
      <c r="A36" s="163" t="s">
        <v>272</v>
      </c>
      <c r="B36" s="164" t="s">
        <v>273</v>
      </c>
      <c r="C36" s="165">
        <v>110717</v>
      </c>
      <c r="D36" s="165">
        <v>0</v>
      </c>
      <c r="E36" s="165">
        <v>110717</v>
      </c>
    </row>
    <row r="37" spans="1:5" s="97" customFormat="1" x14ac:dyDescent="0.2">
      <c r="A37" s="166" t="s">
        <v>274</v>
      </c>
      <c r="B37" s="167" t="s">
        <v>273</v>
      </c>
      <c r="C37" s="168">
        <v>110717</v>
      </c>
      <c r="D37" s="168">
        <v>0</v>
      </c>
      <c r="E37" s="168">
        <v>110717</v>
      </c>
    </row>
    <row r="38" spans="1:5" s="155" customFormat="1" x14ac:dyDescent="0.2">
      <c r="A38" s="106" t="s">
        <v>219</v>
      </c>
      <c r="B38" s="106"/>
      <c r="C38" s="107">
        <v>62322</v>
      </c>
      <c r="D38" s="107">
        <v>0</v>
      </c>
      <c r="E38" s="107">
        <v>62322</v>
      </c>
    </row>
    <row r="39" spans="1:5" s="155" customFormat="1" x14ac:dyDescent="0.2">
      <c r="A39" s="106" t="s">
        <v>216</v>
      </c>
      <c r="B39" s="106"/>
      <c r="C39" s="107">
        <v>48395</v>
      </c>
      <c r="D39" s="107">
        <v>0</v>
      </c>
      <c r="E39" s="107">
        <v>48395</v>
      </c>
    </row>
    <row r="40" spans="1:5" s="97" customFormat="1" x14ac:dyDescent="0.2">
      <c r="A40" s="169" t="s">
        <v>275</v>
      </c>
      <c r="B40" s="170" t="s">
        <v>276</v>
      </c>
      <c r="C40" s="171">
        <v>110717</v>
      </c>
      <c r="D40" s="171">
        <v>0</v>
      </c>
      <c r="E40" s="171">
        <v>110717</v>
      </c>
    </row>
    <row r="41" spans="1:5" s="97" customFormat="1" x14ac:dyDescent="0.2">
      <c r="A41" s="172" t="s">
        <v>261</v>
      </c>
      <c r="B41" s="173" t="s">
        <v>273</v>
      </c>
      <c r="C41" s="174">
        <v>110717</v>
      </c>
      <c r="D41" s="174">
        <v>0</v>
      </c>
      <c r="E41" s="174">
        <v>110717</v>
      </c>
    </row>
    <row r="42" spans="1:5" s="97" customFormat="1" x14ac:dyDescent="0.2">
      <c r="A42" s="71" t="s">
        <v>277</v>
      </c>
      <c r="B42" s="72" t="s">
        <v>97</v>
      </c>
      <c r="C42" s="175">
        <v>62322</v>
      </c>
      <c r="D42" s="175">
        <v>0</v>
      </c>
      <c r="E42" s="175">
        <v>62322</v>
      </c>
    </row>
    <row r="43" spans="1:5" s="97" customFormat="1" x14ac:dyDescent="0.2">
      <c r="A43" s="109" t="s">
        <v>1</v>
      </c>
      <c r="B43" s="110" t="s">
        <v>2</v>
      </c>
      <c r="C43" s="176">
        <v>62322</v>
      </c>
      <c r="D43" s="176">
        <v>0</v>
      </c>
      <c r="E43" s="176">
        <v>62322</v>
      </c>
    </row>
    <row r="44" spans="1:5" s="97" customFormat="1" x14ac:dyDescent="0.2">
      <c r="A44" s="177" t="s">
        <v>10</v>
      </c>
      <c r="B44" s="178" t="s">
        <v>11</v>
      </c>
      <c r="C44" s="179">
        <v>61314</v>
      </c>
      <c r="D44" s="179">
        <v>0</v>
      </c>
      <c r="E44" s="179">
        <v>61314</v>
      </c>
    </row>
    <row r="45" spans="1:5" s="97" customFormat="1" x14ac:dyDescent="0.2">
      <c r="A45" s="177" t="s">
        <v>3</v>
      </c>
      <c r="B45" s="178" t="s">
        <v>4</v>
      </c>
      <c r="C45" s="179">
        <v>1008</v>
      </c>
      <c r="D45" s="179">
        <v>0</v>
      </c>
      <c r="E45" s="179">
        <v>1008</v>
      </c>
    </row>
    <row r="46" spans="1:5" s="97" customFormat="1" x14ac:dyDescent="0.2">
      <c r="A46" s="71" t="s">
        <v>263</v>
      </c>
      <c r="B46" s="72" t="s">
        <v>99</v>
      </c>
      <c r="C46" s="175">
        <v>48395</v>
      </c>
      <c r="D46" s="175">
        <v>0</v>
      </c>
      <c r="E46" s="175">
        <v>48395</v>
      </c>
    </row>
    <row r="47" spans="1:5" s="97" customFormat="1" x14ac:dyDescent="0.2">
      <c r="A47" s="109" t="s">
        <v>1</v>
      </c>
      <c r="B47" s="110" t="s">
        <v>2</v>
      </c>
      <c r="C47" s="176">
        <v>48395</v>
      </c>
      <c r="D47" s="176">
        <v>0</v>
      </c>
      <c r="E47" s="176">
        <v>48395</v>
      </c>
    </row>
    <row r="48" spans="1:5" s="97" customFormat="1" x14ac:dyDescent="0.2">
      <c r="A48" s="177" t="s">
        <v>3</v>
      </c>
      <c r="B48" s="178" t="s">
        <v>4</v>
      </c>
      <c r="C48" s="179">
        <v>48395</v>
      </c>
      <c r="D48" s="179">
        <v>0</v>
      </c>
      <c r="E48" s="179">
        <v>48395</v>
      </c>
    </row>
    <row r="49" spans="1:5" s="97" customFormat="1" x14ac:dyDescent="0.2">
      <c r="A49" s="163" t="s">
        <v>278</v>
      </c>
      <c r="B49" s="164" t="s">
        <v>279</v>
      </c>
      <c r="C49" s="165">
        <v>8180861</v>
      </c>
      <c r="D49" s="165">
        <v>255000</v>
      </c>
      <c r="E49" s="165">
        <v>8435861</v>
      </c>
    </row>
    <row r="50" spans="1:5" s="97" customFormat="1" x14ac:dyDescent="0.2">
      <c r="A50" s="166" t="s">
        <v>280</v>
      </c>
      <c r="B50" s="167" t="s">
        <v>279</v>
      </c>
      <c r="C50" s="168">
        <v>1401895</v>
      </c>
      <c r="D50" s="168">
        <v>15000</v>
      </c>
      <c r="E50" s="168"/>
    </row>
    <row r="51" spans="1:5" s="97" customFormat="1" x14ac:dyDescent="0.2">
      <c r="A51" s="106" t="s">
        <v>219</v>
      </c>
      <c r="B51" s="106"/>
      <c r="C51" s="108">
        <v>197794</v>
      </c>
      <c r="D51" s="108">
        <f>D107</f>
        <v>0</v>
      </c>
      <c r="E51" s="108">
        <v>197794</v>
      </c>
    </row>
    <row r="52" spans="1:5" s="97" customFormat="1" x14ac:dyDescent="0.2">
      <c r="A52" s="106" t="s">
        <v>220</v>
      </c>
      <c r="B52" s="106"/>
      <c r="C52" s="108">
        <v>5322</v>
      </c>
      <c r="D52" s="108">
        <v>0</v>
      </c>
      <c r="E52" s="108">
        <v>5322</v>
      </c>
    </row>
    <row r="53" spans="1:5" s="97" customFormat="1" x14ac:dyDescent="0.2">
      <c r="A53" s="106" t="s">
        <v>216</v>
      </c>
      <c r="B53" s="106"/>
      <c r="C53" s="108">
        <v>240912</v>
      </c>
      <c r="D53" s="108">
        <v>15000</v>
      </c>
      <c r="E53" s="108">
        <f>255912</f>
        <v>255912</v>
      </c>
    </row>
    <row r="54" spans="1:5" s="97" customFormat="1" x14ac:dyDescent="0.2">
      <c r="A54" s="106" t="s">
        <v>221</v>
      </c>
      <c r="B54" s="106"/>
      <c r="C54" s="108">
        <v>446</v>
      </c>
      <c r="D54" s="108">
        <v>0</v>
      </c>
      <c r="E54" s="108">
        <v>446</v>
      </c>
    </row>
    <row r="55" spans="1:5" s="97" customFormat="1" x14ac:dyDescent="0.2">
      <c r="A55" s="106" t="s">
        <v>222</v>
      </c>
      <c r="B55" s="106"/>
      <c r="C55" s="108">
        <v>522744</v>
      </c>
      <c r="D55" s="108">
        <f>D80</f>
        <v>0</v>
      </c>
      <c r="E55" s="108">
        <v>522744</v>
      </c>
    </row>
    <row r="56" spans="1:5" s="97" customFormat="1" x14ac:dyDescent="0.2">
      <c r="A56" s="106" t="s">
        <v>218</v>
      </c>
      <c r="B56" s="106"/>
      <c r="C56" s="108">
        <v>195291</v>
      </c>
      <c r="D56" s="108">
        <v>0</v>
      </c>
      <c r="E56" s="108">
        <v>195291</v>
      </c>
    </row>
    <row r="57" spans="1:5" s="97" customFormat="1" x14ac:dyDescent="0.2">
      <c r="A57" s="106" t="s">
        <v>217</v>
      </c>
      <c r="B57" s="106"/>
      <c r="C57" s="108">
        <v>4800</v>
      </c>
      <c r="D57" s="108">
        <v>0</v>
      </c>
      <c r="E57" s="108">
        <v>4800</v>
      </c>
    </row>
    <row r="58" spans="1:5" s="97" customFormat="1" x14ac:dyDescent="0.2">
      <c r="A58" s="106" t="s">
        <v>223</v>
      </c>
      <c r="B58" s="106"/>
      <c r="C58" s="108">
        <v>2890</v>
      </c>
      <c r="D58" s="108">
        <v>0</v>
      </c>
      <c r="E58" s="108">
        <v>2890</v>
      </c>
    </row>
    <row r="59" spans="1:5" s="97" customFormat="1" x14ac:dyDescent="0.2">
      <c r="A59" s="106" t="s">
        <v>224</v>
      </c>
      <c r="B59" s="106"/>
      <c r="C59" s="108">
        <v>5000</v>
      </c>
      <c r="D59" s="108">
        <v>0</v>
      </c>
      <c r="E59" s="108">
        <v>5000</v>
      </c>
    </row>
    <row r="60" spans="1:5" s="97" customFormat="1" x14ac:dyDescent="0.2">
      <c r="A60" s="106" t="s">
        <v>225</v>
      </c>
      <c r="B60" s="106"/>
      <c r="C60" s="108">
        <v>210000</v>
      </c>
      <c r="D60" s="108">
        <v>0</v>
      </c>
      <c r="E60" s="108">
        <v>210000</v>
      </c>
    </row>
    <row r="61" spans="1:5" s="97" customFormat="1" x14ac:dyDescent="0.2">
      <c r="A61" s="106" t="s">
        <v>226</v>
      </c>
      <c r="B61" s="106"/>
      <c r="C61" s="108">
        <v>133</v>
      </c>
      <c r="D61" s="108">
        <v>0</v>
      </c>
      <c r="E61" s="108">
        <v>133</v>
      </c>
    </row>
    <row r="62" spans="1:5" s="97" customFormat="1" x14ac:dyDescent="0.2">
      <c r="A62" s="169" t="s">
        <v>281</v>
      </c>
      <c r="B62" s="170" t="s">
        <v>282</v>
      </c>
      <c r="C62" s="171">
        <v>1385332</v>
      </c>
      <c r="D62" s="171">
        <v>15000</v>
      </c>
      <c r="E62" s="171">
        <v>1400332</v>
      </c>
    </row>
    <row r="63" spans="1:5" s="97" customFormat="1" x14ac:dyDescent="0.2">
      <c r="A63" s="172" t="s">
        <v>261</v>
      </c>
      <c r="B63" s="173" t="s">
        <v>283</v>
      </c>
      <c r="C63" s="174">
        <v>431858</v>
      </c>
      <c r="D63" s="174">
        <v>15000</v>
      </c>
      <c r="E63" s="174">
        <v>446858</v>
      </c>
    </row>
    <row r="64" spans="1:5" s="97" customFormat="1" x14ac:dyDescent="0.2">
      <c r="A64" s="71" t="s">
        <v>277</v>
      </c>
      <c r="B64" s="72" t="s">
        <v>97</v>
      </c>
      <c r="C64" s="175">
        <v>122738</v>
      </c>
      <c r="D64" s="175">
        <v>0</v>
      </c>
      <c r="E64" s="175">
        <v>122738</v>
      </c>
    </row>
    <row r="65" spans="1:5" s="97" customFormat="1" x14ac:dyDescent="0.2">
      <c r="A65" s="109" t="s">
        <v>1</v>
      </c>
      <c r="B65" s="110" t="s">
        <v>2</v>
      </c>
      <c r="C65" s="176">
        <v>122738</v>
      </c>
      <c r="D65" s="176">
        <v>0</v>
      </c>
      <c r="E65" s="176">
        <v>122738</v>
      </c>
    </row>
    <row r="66" spans="1:5" s="97" customFormat="1" x14ac:dyDescent="0.2">
      <c r="A66" s="177" t="s">
        <v>10</v>
      </c>
      <c r="B66" s="178" t="s">
        <v>11</v>
      </c>
      <c r="C66" s="179">
        <v>75996</v>
      </c>
      <c r="D66" s="179">
        <v>0</v>
      </c>
      <c r="E66" s="179">
        <v>75996</v>
      </c>
    </row>
    <row r="67" spans="1:5" s="97" customFormat="1" x14ac:dyDescent="0.2">
      <c r="A67" s="177" t="s">
        <v>3</v>
      </c>
      <c r="B67" s="178" t="s">
        <v>4</v>
      </c>
      <c r="C67" s="179">
        <v>46742</v>
      </c>
      <c r="D67" s="179">
        <v>0</v>
      </c>
      <c r="E67" s="179">
        <v>46742</v>
      </c>
    </row>
    <row r="68" spans="1:5" s="97" customFormat="1" x14ac:dyDescent="0.2">
      <c r="A68" s="71" t="s">
        <v>284</v>
      </c>
      <c r="B68" s="72" t="s">
        <v>98</v>
      </c>
      <c r="C68" s="175">
        <v>5322</v>
      </c>
      <c r="D68" s="175">
        <v>0</v>
      </c>
      <c r="E68" s="175">
        <v>5322</v>
      </c>
    </row>
    <row r="69" spans="1:5" s="97" customFormat="1" x14ac:dyDescent="0.2">
      <c r="A69" s="109" t="s">
        <v>1</v>
      </c>
      <c r="B69" s="110" t="s">
        <v>2</v>
      </c>
      <c r="C69" s="176">
        <v>5322</v>
      </c>
      <c r="D69" s="176">
        <v>0</v>
      </c>
      <c r="E69" s="176">
        <v>5322</v>
      </c>
    </row>
    <row r="70" spans="1:5" s="97" customFormat="1" x14ac:dyDescent="0.2">
      <c r="A70" s="177" t="s">
        <v>3</v>
      </c>
      <c r="B70" s="178" t="s">
        <v>4</v>
      </c>
      <c r="C70" s="179">
        <v>2441</v>
      </c>
      <c r="D70" s="179">
        <v>0</v>
      </c>
      <c r="E70" s="179">
        <v>2441</v>
      </c>
    </row>
    <row r="71" spans="1:5" s="97" customFormat="1" x14ac:dyDescent="0.2">
      <c r="A71" s="177" t="s">
        <v>12</v>
      </c>
      <c r="B71" s="178" t="s">
        <v>13</v>
      </c>
      <c r="C71" s="179">
        <v>2881</v>
      </c>
      <c r="D71" s="179">
        <v>0</v>
      </c>
      <c r="E71" s="179">
        <v>2881</v>
      </c>
    </row>
    <row r="72" spans="1:5" s="97" customFormat="1" x14ac:dyDescent="0.2">
      <c r="A72" s="71" t="s">
        <v>263</v>
      </c>
      <c r="B72" s="72" t="s">
        <v>99</v>
      </c>
      <c r="C72" s="175">
        <v>112220</v>
      </c>
      <c r="D72" s="175">
        <v>15000</v>
      </c>
      <c r="E72" s="175">
        <v>127220</v>
      </c>
    </row>
    <row r="73" spans="1:5" s="97" customFormat="1" x14ac:dyDescent="0.2">
      <c r="A73" s="109" t="s">
        <v>1</v>
      </c>
      <c r="B73" s="110" t="s">
        <v>2</v>
      </c>
      <c r="C73" s="176">
        <v>112220</v>
      </c>
      <c r="D73" s="176">
        <v>15000</v>
      </c>
      <c r="E73" s="176">
        <v>127220</v>
      </c>
    </row>
    <row r="74" spans="1:5" s="97" customFormat="1" x14ac:dyDescent="0.2">
      <c r="A74" s="177" t="s">
        <v>10</v>
      </c>
      <c r="B74" s="178" t="s">
        <v>11</v>
      </c>
      <c r="C74" s="179">
        <v>7058</v>
      </c>
      <c r="D74" s="179">
        <v>10000</v>
      </c>
      <c r="E74" s="179">
        <v>17058</v>
      </c>
    </row>
    <row r="75" spans="1:5" s="97" customFormat="1" x14ac:dyDescent="0.2">
      <c r="A75" s="177" t="s">
        <v>3</v>
      </c>
      <c r="B75" s="178" t="s">
        <v>4</v>
      </c>
      <c r="C75" s="179">
        <v>101422</v>
      </c>
      <c r="D75" s="179">
        <v>5000</v>
      </c>
      <c r="E75" s="179">
        <v>106422</v>
      </c>
    </row>
    <row r="76" spans="1:5" s="97" customFormat="1" x14ac:dyDescent="0.2">
      <c r="A76" s="177" t="s">
        <v>12</v>
      </c>
      <c r="B76" s="178" t="s">
        <v>13</v>
      </c>
      <c r="C76" s="179">
        <v>3740</v>
      </c>
      <c r="D76" s="179">
        <v>0</v>
      </c>
      <c r="E76" s="179">
        <v>3740</v>
      </c>
    </row>
    <row r="77" spans="1:5" s="97" customFormat="1" x14ac:dyDescent="0.2">
      <c r="A77" s="71" t="s">
        <v>285</v>
      </c>
      <c r="B77" s="72" t="s">
        <v>100</v>
      </c>
      <c r="C77" s="175">
        <v>446</v>
      </c>
      <c r="D77" s="175">
        <v>0</v>
      </c>
      <c r="E77" s="175">
        <v>446</v>
      </c>
    </row>
    <row r="78" spans="1:5" s="97" customFormat="1" x14ac:dyDescent="0.2">
      <c r="A78" s="109" t="s">
        <v>1</v>
      </c>
      <c r="B78" s="110" t="s">
        <v>2</v>
      </c>
      <c r="C78" s="176">
        <v>446</v>
      </c>
      <c r="D78" s="176">
        <v>0</v>
      </c>
      <c r="E78" s="176">
        <v>446</v>
      </c>
    </row>
    <row r="79" spans="1:5" s="97" customFormat="1" x14ac:dyDescent="0.2">
      <c r="A79" s="177" t="s">
        <v>3</v>
      </c>
      <c r="B79" s="178" t="s">
        <v>4</v>
      </c>
      <c r="C79" s="179">
        <v>446</v>
      </c>
      <c r="D79" s="179">
        <v>0</v>
      </c>
      <c r="E79" s="179">
        <v>446</v>
      </c>
    </row>
    <row r="80" spans="1:5" s="97" customFormat="1" x14ac:dyDescent="0.2">
      <c r="A80" s="71" t="s">
        <v>286</v>
      </c>
      <c r="B80" s="72" t="s">
        <v>105</v>
      </c>
      <c r="C80" s="175">
        <v>8851</v>
      </c>
      <c r="D80" s="175">
        <v>0</v>
      </c>
      <c r="E80" s="175">
        <v>8851</v>
      </c>
    </row>
    <row r="81" spans="1:5" s="97" customFormat="1" x14ac:dyDescent="0.2">
      <c r="A81" s="109" t="s">
        <v>1</v>
      </c>
      <c r="B81" s="110" t="s">
        <v>2</v>
      </c>
      <c r="C81" s="176">
        <v>8851</v>
      </c>
      <c r="D81" s="176">
        <v>0</v>
      </c>
      <c r="E81" s="176">
        <v>8851</v>
      </c>
    </row>
    <row r="82" spans="1:5" s="97" customFormat="1" x14ac:dyDescent="0.2">
      <c r="A82" s="177" t="s">
        <v>3</v>
      </c>
      <c r="B82" s="178" t="s">
        <v>4</v>
      </c>
      <c r="C82" s="179">
        <v>8851</v>
      </c>
      <c r="D82" s="179">
        <v>0</v>
      </c>
      <c r="E82" s="179">
        <v>8851</v>
      </c>
    </row>
    <row r="83" spans="1:5" s="97" customFormat="1" x14ac:dyDescent="0.2">
      <c r="A83" s="71" t="s">
        <v>266</v>
      </c>
      <c r="B83" s="72" t="s">
        <v>109</v>
      </c>
      <c r="C83" s="175">
        <v>174591</v>
      </c>
      <c r="D83" s="175">
        <v>0</v>
      </c>
      <c r="E83" s="175">
        <v>174591</v>
      </c>
    </row>
    <row r="84" spans="1:5" s="97" customFormat="1" x14ac:dyDescent="0.2">
      <c r="A84" s="109" t="s">
        <v>1</v>
      </c>
      <c r="B84" s="110" t="s">
        <v>2</v>
      </c>
      <c r="C84" s="176">
        <v>174591</v>
      </c>
      <c r="D84" s="176">
        <v>0</v>
      </c>
      <c r="E84" s="176">
        <v>174591</v>
      </c>
    </row>
    <row r="85" spans="1:5" s="97" customFormat="1" x14ac:dyDescent="0.2">
      <c r="A85" s="177" t="s">
        <v>10</v>
      </c>
      <c r="B85" s="178" t="s">
        <v>11</v>
      </c>
      <c r="C85" s="179">
        <v>165725</v>
      </c>
      <c r="D85" s="179">
        <v>0</v>
      </c>
      <c r="E85" s="179">
        <v>165725</v>
      </c>
    </row>
    <row r="86" spans="1:5" s="97" customFormat="1" x14ac:dyDescent="0.2">
      <c r="A86" s="177" t="s">
        <v>3</v>
      </c>
      <c r="B86" s="178" t="s">
        <v>4</v>
      </c>
      <c r="C86" s="179">
        <v>8866</v>
      </c>
      <c r="D86" s="179">
        <v>0</v>
      </c>
      <c r="E86" s="179">
        <v>8866</v>
      </c>
    </row>
    <row r="87" spans="1:5" s="97" customFormat="1" x14ac:dyDescent="0.2">
      <c r="A87" s="71" t="s">
        <v>287</v>
      </c>
      <c r="B87" s="72" t="s">
        <v>108</v>
      </c>
      <c r="C87" s="175">
        <v>4800</v>
      </c>
      <c r="D87" s="175">
        <v>0</v>
      </c>
      <c r="E87" s="175">
        <v>4800</v>
      </c>
    </row>
    <row r="88" spans="1:5" s="97" customFormat="1" x14ac:dyDescent="0.2">
      <c r="A88" s="109" t="s">
        <v>1</v>
      </c>
      <c r="B88" s="110" t="s">
        <v>2</v>
      </c>
      <c r="C88" s="176">
        <v>4800</v>
      </c>
      <c r="D88" s="176">
        <v>0</v>
      </c>
      <c r="E88" s="176">
        <v>4800</v>
      </c>
    </row>
    <row r="89" spans="1:5" s="97" customFormat="1" x14ac:dyDescent="0.2">
      <c r="A89" s="177" t="s">
        <v>10</v>
      </c>
      <c r="B89" s="178" t="s">
        <v>11</v>
      </c>
      <c r="C89" s="179">
        <v>4800</v>
      </c>
      <c r="D89" s="179">
        <v>0</v>
      </c>
      <c r="E89" s="179">
        <v>4800</v>
      </c>
    </row>
    <row r="90" spans="1:5" s="97" customFormat="1" x14ac:dyDescent="0.2">
      <c r="A90" s="71" t="s">
        <v>288</v>
      </c>
      <c r="B90" s="72" t="s">
        <v>289</v>
      </c>
      <c r="C90" s="175">
        <v>2890</v>
      </c>
      <c r="D90" s="175">
        <v>0</v>
      </c>
      <c r="E90" s="175">
        <v>2890</v>
      </c>
    </row>
    <row r="91" spans="1:5" s="97" customFormat="1" x14ac:dyDescent="0.2">
      <c r="A91" s="180" t="s">
        <v>290</v>
      </c>
      <c r="B91" s="181" t="s">
        <v>212</v>
      </c>
      <c r="C91" s="182">
        <v>2890</v>
      </c>
      <c r="D91" s="182">
        <v>0</v>
      </c>
      <c r="E91" s="182">
        <v>2890</v>
      </c>
    </row>
    <row r="92" spans="1:5" s="97" customFormat="1" x14ac:dyDescent="0.2">
      <c r="A92" s="109" t="s">
        <v>1</v>
      </c>
      <c r="B92" s="110" t="s">
        <v>2</v>
      </c>
      <c r="C92" s="176">
        <v>2890</v>
      </c>
      <c r="D92" s="176">
        <v>0</v>
      </c>
      <c r="E92" s="176">
        <v>2890</v>
      </c>
    </row>
    <row r="93" spans="1:5" s="97" customFormat="1" x14ac:dyDescent="0.2">
      <c r="A93" s="177" t="s">
        <v>10</v>
      </c>
      <c r="B93" s="178" t="s">
        <v>11</v>
      </c>
      <c r="C93" s="179">
        <v>2890</v>
      </c>
      <c r="D93" s="179">
        <v>0</v>
      </c>
      <c r="E93" s="179">
        <v>2890</v>
      </c>
    </row>
    <row r="94" spans="1:5" s="97" customFormat="1" x14ac:dyDescent="0.2">
      <c r="A94" s="172" t="s">
        <v>291</v>
      </c>
      <c r="B94" s="173" t="s">
        <v>292</v>
      </c>
      <c r="C94" s="174">
        <v>2000</v>
      </c>
      <c r="D94" s="174">
        <v>0</v>
      </c>
      <c r="E94" s="174">
        <v>2000</v>
      </c>
    </row>
    <row r="95" spans="1:5" s="97" customFormat="1" x14ac:dyDescent="0.2">
      <c r="A95" s="71" t="s">
        <v>263</v>
      </c>
      <c r="B95" s="72" t="s">
        <v>99</v>
      </c>
      <c r="C95" s="175">
        <v>2000</v>
      </c>
      <c r="D95" s="175">
        <v>0</v>
      </c>
      <c r="E95" s="175">
        <v>2000</v>
      </c>
    </row>
    <row r="96" spans="1:5" s="97" customFormat="1" x14ac:dyDescent="0.2">
      <c r="A96" s="109" t="s">
        <v>1</v>
      </c>
      <c r="B96" s="110" t="s">
        <v>2</v>
      </c>
      <c r="C96" s="176">
        <v>2000</v>
      </c>
      <c r="D96" s="176">
        <v>0</v>
      </c>
      <c r="E96" s="176">
        <v>2000</v>
      </c>
    </row>
    <row r="97" spans="1:5" s="97" customFormat="1" x14ac:dyDescent="0.2">
      <c r="A97" s="177" t="s">
        <v>5</v>
      </c>
      <c r="B97" s="178" t="s">
        <v>184</v>
      </c>
      <c r="C97" s="179">
        <v>2000</v>
      </c>
      <c r="D97" s="179">
        <v>0</v>
      </c>
      <c r="E97" s="179">
        <v>2000</v>
      </c>
    </row>
    <row r="98" spans="1:5" s="97" customFormat="1" x14ac:dyDescent="0.2">
      <c r="A98" s="172" t="s">
        <v>293</v>
      </c>
      <c r="B98" s="173" t="s">
        <v>294</v>
      </c>
      <c r="C98" s="174">
        <v>4000</v>
      </c>
      <c r="D98" s="174">
        <v>0</v>
      </c>
      <c r="E98" s="174">
        <v>4000</v>
      </c>
    </row>
    <row r="99" spans="1:5" s="97" customFormat="1" x14ac:dyDescent="0.2">
      <c r="A99" s="71" t="s">
        <v>263</v>
      </c>
      <c r="B99" s="72" t="s">
        <v>99</v>
      </c>
      <c r="C99" s="175">
        <v>4000</v>
      </c>
      <c r="D99" s="175">
        <v>0</v>
      </c>
      <c r="E99" s="175">
        <v>4000</v>
      </c>
    </row>
    <row r="100" spans="1:5" s="97" customFormat="1" x14ac:dyDescent="0.2">
      <c r="A100" s="109" t="s">
        <v>1</v>
      </c>
      <c r="B100" s="110" t="s">
        <v>2</v>
      </c>
      <c r="C100" s="176">
        <v>4000</v>
      </c>
      <c r="D100" s="176">
        <v>0</v>
      </c>
      <c r="E100" s="176">
        <v>4000</v>
      </c>
    </row>
    <row r="101" spans="1:5" s="97" customFormat="1" x14ac:dyDescent="0.2">
      <c r="A101" s="177" t="s">
        <v>3</v>
      </c>
      <c r="B101" s="178" t="s">
        <v>4</v>
      </c>
      <c r="C101" s="179">
        <v>4000</v>
      </c>
      <c r="D101" s="179">
        <v>0</v>
      </c>
      <c r="E101" s="179">
        <v>4000</v>
      </c>
    </row>
    <row r="102" spans="1:5" s="97" customFormat="1" x14ac:dyDescent="0.2">
      <c r="A102" s="172" t="s">
        <v>295</v>
      </c>
      <c r="B102" s="173" t="s">
        <v>296</v>
      </c>
      <c r="C102" s="174">
        <v>3982</v>
      </c>
      <c r="D102" s="174">
        <v>0</v>
      </c>
      <c r="E102" s="174">
        <v>3982</v>
      </c>
    </row>
    <row r="103" spans="1:5" s="97" customFormat="1" x14ac:dyDescent="0.2">
      <c r="A103" s="71" t="s">
        <v>263</v>
      </c>
      <c r="B103" s="72" t="s">
        <v>99</v>
      </c>
      <c r="C103" s="175">
        <v>3982</v>
      </c>
      <c r="D103" s="175">
        <v>0</v>
      </c>
      <c r="E103" s="175">
        <v>3982</v>
      </c>
    </row>
    <row r="104" spans="1:5" s="97" customFormat="1" x14ac:dyDescent="0.2">
      <c r="A104" s="109" t="s">
        <v>1</v>
      </c>
      <c r="B104" s="110" t="s">
        <v>2</v>
      </c>
      <c r="C104" s="176">
        <v>3982</v>
      </c>
      <c r="D104" s="176">
        <v>0</v>
      </c>
      <c r="E104" s="176">
        <v>3982</v>
      </c>
    </row>
    <row r="105" spans="1:5" s="97" customFormat="1" x14ac:dyDescent="0.2">
      <c r="A105" s="177" t="s">
        <v>14</v>
      </c>
      <c r="B105" s="178" t="s">
        <v>15</v>
      </c>
      <c r="C105" s="179">
        <v>3982</v>
      </c>
      <c r="D105" s="179">
        <v>0</v>
      </c>
      <c r="E105" s="179">
        <v>3982</v>
      </c>
    </row>
    <row r="106" spans="1:5" s="97" customFormat="1" x14ac:dyDescent="0.2">
      <c r="A106" s="172" t="s">
        <v>297</v>
      </c>
      <c r="B106" s="173" t="s">
        <v>298</v>
      </c>
      <c r="C106" s="174">
        <v>75034</v>
      </c>
      <c r="D106" s="174">
        <v>0</v>
      </c>
      <c r="E106" s="174">
        <v>75034</v>
      </c>
    </row>
    <row r="107" spans="1:5" s="97" customFormat="1" x14ac:dyDescent="0.2">
      <c r="A107" s="71" t="s">
        <v>277</v>
      </c>
      <c r="B107" s="72" t="s">
        <v>97</v>
      </c>
      <c r="C107" s="175">
        <v>9800</v>
      </c>
      <c r="D107" s="175">
        <v>0</v>
      </c>
      <c r="E107" s="175">
        <v>9800</v>
      </c>
    </row>
    <row r="108" spans="1:5" s="97" customFormat="1" x14ac:dyDescent="0.2">
      <c r="A108" s="109" t="s">
        <v>1</v>
      </c>
      <c r="B108" s="110" t="s">
        <v>2</v>
      </c>
      <c r="C108" s="176">
        <v>9800</v>
      </c>
      <c r="D108" s="176">
        <v>0</v>
      </c>
      <c r="E108" s="176">
        <v>9800</v>
      </c>
    </row>
    <row r="109" spans="1:5" s="97" customFormat="1" x14ac:dyDescent="0.2">
      <c r="A109" s="177" t="s">
        <v>3</v>
      </c>
      <c r="B109" s="178" t="s">
        <v>4</v>
      </c>
      <c r="C109" s="179">
        <v>9800</v>
      </c>
      <c r="D109" s="179">
        <v>0</v>
      </c>
      <c r="E109" s="179">
        <v>9800</v>
      </c>
    </row>
    <row r="110" spans="1:5" s="97" customFormat="1" x14ac:dyDescent="0.2">
      <c r="A110" s="71" t="s">
        <v>263</v>
      </c>
      <c r="B110" s="72" t="s">
        <v>99</v>
      </c>
      <c r="C110" s="175">
        <v>24037</v>
      </c>
      <c r="D110" s="175">
        <v>0</v>
      </c>
      <c r="E110" s="175">
        <v>24037</v>
      </c>
    </row>
    <row r="111" spans="1:5" s="97" customFormat="1" x14ac:dyDescent="0.2">
      <c r="A111" s="109" t="s">
        <v>1</v>
      </c>
      <c r="B111" s="110" t="s">
        <v>2</v>
      </c>
      <c r="C111" s="176">
        <v>24037</v>
      </c>
      <c r="D111" s="176">
        <v>0</v>
      </c>
      <c r="E111" s="176">
        <v>24037</v>
      </c>
    </row>
    <row r="112" spans="1:5" s="97" customFormat="1" x14ac:dyDescent="0.2">
      <c r="A112" s="177" t="s">
        <v>3</v>
      </c>
      <c r="B112" s="178" t="s">
        <v>4</v>
      </c>
      <c r="C112" s="179">
        <v>24037</v>
      </c>
      <c r="D112" s="179">
        <v>0</v>
      </c>
      <c r="E112" s="179">
        <v>24037</v>
      </c>
    </row>
    <row r="113" spans="1:5" s="97" customFormat="1" x14ac:dyDescent="0.2">
      <c r="A113" s="71" t="s">
        <v>286</v>
      </c>
      <c r="B113" s="72" t="s">
        <v>105</v>
      </c>
      <c r="C113" s="175">
        <v>20364</v>
      </c>
      <c r="D113" s="175">
        <v>0</v>
      </c>
      <c r="E113" s="175">
        <v>20364</v>
      </c>
    </row>
    <row r="114" spans="1:5" s="97" customFormat="1" x14ac:dyDescent="0.2">
      <c r="A114" s="109" t="s">
        <v>1</v>
      </c>
      <c r="B114" s="110" t="s">
        <v>2</v>
      </c>
      <c r="C114" s="176">
        <v>20364</v>
      </c>
      <c r="D114" s="176">
        <v>0</v>
      </c>
      <c r="E114" s="176">
        <v>20364</v>
      </c>
    </row>
    <row r="115" spans="1:5" s="97" customFormat="1" x14ac:dyDescent="0.2">
      <c r="A115" s="177" t="s">
        <v>3</v>
      </c>
      <c r="B115" s="178" t="s">
        <v>4</v>
      </c>
      <c r="C115" s="179">
        <v>20364</v>
      </c>
      <c r="D115" s="179">
        <v>0</v>
      </c>
      <c r="E115" s="179">
        <v>20364</v>
      </c>
    </row>
    <row r="116" spans="1:5" s="97" customFormat="1" x14ac:dyDescent="0.2">
      <c r="A116" s="71" t="s">
        <v>266</v>
      </c>
      <c r="B116" s="72" t="s">
        <v>109</v>
      </c>
      <c r="C116" s="175">
        <v>20700</v>
      </c>
      <c r="D116" s="175">
        <v>0</v>
      </c>
      <c r="E116" s="175">
        <v>20700</v>
      </c>
    </row>
    <row r="117" spans="1:5" s="97" customFormat="1" x14ac:dyDescent="0.2">
      <c r="A117" s="109" t="s">
        <v>1</v>
      </c>
      <c r="B117" s="110" t="s">
        <v>2</v>
      </c>
      <c r="C117" s="176">
        <v>20700</v>
      </c>
      <c r="D117" s="176">
        <v>0</v>
      </c>
      <c r="E117" s="176">
        <v>20700</v>
      </c>
    </row>
    <row r="118" spans="1:5" s="97" customFormat="1" x14ac:dyDescent="0.2">
      <c r="A118" s="177" t="s">
        <v>3</v>
      </c>
      <c r="B118" s="178" t="s">
        <v>4</v>
      </c>
      <c r="C118" s="179">
        <v>20700</v>
      </c>
      <c r="D118" s="179">
        <v>0</v>
      </c>
      <c r="E118" s="179">
        <v>20700</v>
      </c>
    </row>
    <row r="119" spans="1:5" s="97" customFormat="1" x14ac:dyDescent="0.2">
      <c r="A119" s="71" t="s">
        <v>299</v>
      </c>
      <c r="B119" s="72" t="s">
        <v>114</v>
      </c>
      <c r="C119" s="175">
        <v>133</v>
      </c>
      <c r="D119" s="175">
        <v>0</v>
      </c>
      <c r="E119" s="175">
        <v>133</v>
      </c>
    </row>
    <row r="120" spans="1:5" s="97" customFormat="1" x14ac:dyDescent="0.2">
      <c r="A120" s="109" t="s">
        <v>1</v>
      </c>
      <c r="B120" s="110" t="s">
        <v>2</v>
      </c>
      <c r="C120" s="176">
        <v>133</v>
      </c>
      <c r="D120" s="176">
        <v>0</v>
      </c>
      <c r="E120" s="176">
        <v>133</v>
      </c>
    </row>
    <row r="121" spans="1:5" s="97" customFormat="1" x14ac:dyDescent="0.2">
      <c r="A121" s="177" t="s">
        <v>3</v>
      </c>
      <c r="B121" s="178" t="s">
        <v>4</v>
      </c>
      <c r="C121" s="179">
        <v>133</v>
      </c>
      <c r="D121" s="179">
        <v>0</v>
      </c>
      <c r="E121" s="179">
        <v>133</v>
      </c>
    </row>
    <row r="122" spans="1:5" s="97" customFormat="1" ht="25.5" x14ac:dyDescent="0.2">
      <c r="A122" s="172" t="s">
        <v>300</v>
      </c>
      <c r="B122" s="173" t="s">
        <v>301</v>
      </c>
      <c r="C122" s="174">
        <v>20000</v>
      </c>
      <c r="D122" s="174">
        <v>0</v>
      </c>
      <c r="E122" s="174">
        <v>20000</v>
      </c>
    </row>
    <row r="123" spans="1:5" s="97" customFormat="1" x14ac:dyDescent="0.2">
      <c r="A123" s="71" t="s">
        <v>263</v>
      </c>
      <c r="B123" s="72" t="s">
        <v>99</v>
      </c>
      <c r="C123" s="175">
        <v>10000</v>
      </c>
      <c r="D123" s="175">
        <v>0</v>
      </c>
      <c r="E123" s="175">
        <v>10000</v>
      </c>
    </row>
    <row r="124" spans="1:5" s="97" customFormat="1" x14ac:dyDescent="0.2">
      <c r="A124" s="109" t="s">
        <v>6</v>
      </c>
      <c r="B124" s="110" t="s">
        <v>7</v>
      </c>
      <c r="C124" s="176">
        <v>10000</v>
      </c>
      <c r="D124" s="176">
        <v>0</v>
      </c>
      <c r="E124" s="176">
        <v>10000</v>
      </c>
    </row>
    <row r="125" spans="1:5" s="97" customFormat="1" x14ac:dyDescent="0.2">
      <c r="A125" s="177" t="s">
        <v>176</v>
      </c>
      <c r="B125" s="178" t="s">
        <v>229</v>
      </c>
      <c r="C125" s="179">
        <v>10000</v>
      </c>
      <c r="D125" s="179">
        <v>0</v>
      </c>
      <c r="E125" s="179">
        <v>10000</v>
      </c>
    </row>
    <row r="126" spans="1:5" s="97" customFormat="1" x14ac:dyDescent="0.2">
      <c r="A126" s="71" t="s">
        <v>302</v>
      </c>
      <c r="B126" s="72" t="s">
        <v>113</v>
      </c>
      <c r="C126" s="175">
        <v>10000</v>
      </c>
      <c r="D126" s="175">
        <v>0</v>
      </c>
      <c r="E126" s="175">
        <v>10000</v>
      </c>
    </row>
    <row r="127" spans="1:5" s="97" customFormat="1" x14ac:dyDescent="0.2">
      <c r="A127" s="109" t="s">
        <v>6</v>
      </c>
      <c r="B127" s="110" t="s">
        <v>7</v>
      </c>
      <c r="C127" s="176">
        <v>10000</v>
      </c>
      <c r="D127" s="176">
        <v>0</v>
      </c>
      <c r="E127" s="176">
        <v>10000</v>
      </c>
    </row>
    <row r="128" spans="1:5" s="97" customFormat="1" x14ac:dyDescent="0.2">
      <c r="A128" s="177" t="s">
        <v>176</v>
      </c>
      <c r="B128" s="178" t="s">
        <v>229</v>
      </c>
      <c r="C128" s="179">
        <v>10000</v>
      </c>
      <c r="D128" s="179">
        <v>0</v>
      </c>
      <c r="E128" s="179">
        <v>10000</v>
      </c>
    </row>
    <row r="129" spans="1:5" s="97" customFormat="1" ht="25.5" x14ac:dyDescent="0.2">
      <c r="A129" s="172" t="s">
        <v>303</v>
      </c>
      <c r="B129" s="173" t="s">
        <v>304</v>
      </c>
      <c r="C129" s="174">
        <v>21327</v>
      </c>
      <c r="D129" s="174">
        <v>0</v>
      </c>
      <c r="E129" s="174">
        <v>21327</v>
      </c>
    </row>
    <row r="130" spans="1:5" s="97" customFormat="1" x14ac:dyDescent="0.2">
      <c r="A130" s="71" t="s">
        <v>263</v>
      </c>
      <c r="B130" s="72" t="s">
        <v>99</v>
      </c>
      <c r="C130" s="175">
        <v>21327</v>
      </c>
      <c r="D130" s="175">
        <v>0</v>
      </c>
      <c r="E130" s="175">
        <v>21327</v>
      </c>
    </row>
    <row r="131" spans="1:5" s="97" customFormat="1" x14ac:dyDescent="0.2">
      <c r="A131" s="109" t="s">
        <v>6</v>
      </c>
      <c r="B131" s="110" t="s">
        <v>7</v>
      </c>
      <c r="C131" s="176">
        <v>21327</v>
      </c>
      <c r="D131" s="176">
        <v>0</v>
      </c>
      <c r="E131" s="176">
        <v>21327</v>
      </c>
    </row>
    <row r="132" spans="1:5" s="97" customFormat="1" x14ac:dyDescent="0.2">
      <c r="A132" s="177" t="s">
        <v>8</v>
      </c>
      <c r="B132" s="178" t="s">
        <v>9</v>
      </c>
      <c r="C132" s="179">
        <v>21327</v>
      </c>
      <c r="D132" s="179">
        <v>0</v>
      </c>
      <c r="E132" s="179">
        <v>21327</v>
      </c>
    </row>
    <row r="133" spans="1:5" s="97" customFormat="1" ht="25.5" x14ac:dyDescent="0.2">
      <c r="A133" s="172" t="s">
        <v>305</v>
      </c>
      <c r="B133" s="173" t="s">
        <v>306</v>
      </c>
      <c r="C133" s="174">
        <v>36024</v>
      </c>
      <c r="D133" s="174">
        <v>0</v>
      </c>
      <c r="E133" s="174">
        <v>36024</v>
      </c>
    </row>
    <row r="134" spans="1:5" s="97" customFormat="1" x14ac:dyDescent="0.2">
      <c r="A134" s="71" t="s">
        <v>263</v>
      </c>
      <c r="B134" s="72" t="s">
        <v>99</v>
      </c>
      <c r="C134" s="175">
        <v>30532</v>
      </c>
      <c r="D134" s="175">
        <v>0</v>
      </c>
      <c r="E134" s="175">
        <v>30532</v>
      </c>
    </row>
    <row r="135" spans="1:5" s="97" customFormat="1" x14ac:dyDescent="0.2">
      <c r="A135" s="109" t="s">
        <v>1</v>
      </c>
      <c r="B135" s="110" t="s">
        <v>2</v>
      </c>
      <c r="C135" s="176">
        <v>3850</v>
      </c>
      <c r="D135" s="176">
        <v>0</v>
      </c>
      <c r="E135" s="176">
        <v>3850</v>
      </c>
    </row>
    <row r="136" spans="1:5" s="97" customFormat="1" x14ac:dyDescent="0.2">
      <c r="A136" s="177" t="s">
        <v>3</v>
      </c>
      <c r="B136" s="178" t="s">
        <v>4</v>
      </c>
      <c r="C136" s="179">
        <v>3850</v>
      </c>
      <c r="D136" s="179">
        <v>0</v>
      </c>
      <c r="E136" s="179">
        <v>3850</v>
      </c>
    </row>
    <row r="137" spans="1:5" s="97" customFormat="1" x14ac:dyDescent="0.2">
      <c r="A137" s="109" t="s">
        <v>6</v>
      </c>
      <c r="B137" s="110" t="s">
        <v>7</v>
      </c>
      <c r="C137" s="176">
        <v>26682</v>
      </c>
      <c r="D137" s="176">
        <v>0</v>
      </c>
      <c r="E137" s="176">
        <v>26682</v>
      </c>
    </row>
    <row r="138" spans="1:5" s="97" customFormat="1" x14ac:dyDescent="0.2">
      <c r="A138" s="177" t="s">
        <v>8</v>
      </c>
      <c r="B138" s="178" t="s">
        <v>9</v>
      </c>
      <c r="C138" s="179">
        <v>26549</v>
      </c>
      <c r="D138" s="179">
        <v>0</v>
      </c>
      <c r="E138" s="179">
        <v>26549</v>
      </c>
    </row>
    <row r="139" spans="1:5" s="97" customFormat="1" x14ac:dyDescent="0.2">
      <c r="A139" s="177" t="s">
        <v>176</v>
      </c>
      <c r="B139" s="178" t="s">
        <v>229</v>
      </c>
      <c r="C139" s="179">
        <v>133</v>
      </c>
      <c r="D139" s="179">
        <v>0</v>
      </c>
      <c r="E139" s="179">
        <v>133</v>
      </c>
    </row>
    <row r="140" spans="1:5" s="97" customFormat="1" x14ac:dyDescent="0.2">
      <c r="A140" s="71" t="s">
        <v>286</v>
      </c>
      <c r="B140" s="72" t="s">
        <v>105</v>
      </c>
      <c r="C140" s="175">
        <v>492</v>
      </c>
      <c r="D140" s="175">
        <v>0</v>
      </c>
      <c r="E140" s="175">
        <v>492</v>
      </c>
    </row>
    <row r="141" spans="1:5" s="97" customFormat="1" x14ac:dyDescent="0.2">
      <c r="A141" s="109" t="s">
        <v>6</v>
      </c>
      <c r="B141" s="110" t="s">
        <v>7</v>
      </c>
      <c r="C141" s="176">
        <v>492</v>
      </c>
      <c r="D141" s="176">
        <v>0</v>
      </c>
      <c r="E141" s="176">
        <v>492</v>
      </c>
    </row>
    <row r="142" spans="1:5" s="97" customFormat="1" x14ac:dyDescent="0.2">
      <c r="A142" s="177" t="s">
        <v>8</v>
      </c>
      <c r="B142" s="178" t="s">
        <v>9</v>
      </c>
      <c r="C142" s="179">
        <v>492</v>
      </c>
      <c r="D142" s="179">
        <v>0</v>
      </c>
      <c r="E142" s="179">
        <v>492</v>
      </c>
    </row>
    <row r="143" spans="1:5" s="97" customFormat="1" x14ac:dyDescent="0.2">
      <c r="A143" s="71" t="s">
        <v>307</v>
      </c>
      <c r="B143" s="72" t="s">
        <v>112</v>
      </c>
      <c r="C143" s="175">
        <v>5000</v>
      </c>
      <c r="D143" s="175">
        <v>0</v>
      </c>
      <c r="E143" s="175">
        <v>5000</v>
      </c>
    </row>
    <row r="144" spans="1:5" s="97" customFormat="1" x14ac:dyDescent="0.2">
      <c r="A144" s="109" t="s">
        <v>6</v>
      </c>
      <c r="B144" s="110" t="s">
        <v>7</v>
      </c>
      <c r="C144" s="176">
        <v>5000</v>
      </c>
      <c r="D144" s="176">
        <v>0</v>
      </c>
      <c r="E144" s="176">
        <v>5000</v>
      </c>
    </row>
    <row r="145" spans="1:5" s="97" customFormat="1" x14ac:dyDescent="0.2">
      <c r="A145" s="177" t="s">
        <v>8</v>
      </c>
      <c r="B145" s="178" t="s">
        <v>9</v>
      </c>
      <c r="C145" s="179">
        <v>5000</v>
      </c>
      <c r="D145" s="179">
        <v>0</v>
      </c>
      <c r="E145" s="179">
        <v>5000</v>
      </c>
    </row>
    <row r="146" spans="1:5" s="97" customFormat="1" ht="25.5" x14ac:dyDescent="0.2">
      <c r="A146" s="172" t="s">
        <v>308</v>
      </c>
      <c r="B146" s="173" t="s">
        <v>309</v>
      </c>
      <c r="C146" s="174">
        <v>75370</v>
      </c>
      <c r="D146" s="174">
        <v>0</v>
      </c>
      <c r="E146" s="174">
        <v>75370</v>
      </c>
    </row>
    <row r="147" spans="1:5" s="97" customFormat="1" x14ac:dyDescent="0.2">
      <c r="A147" s="71" t="s">
        <v>277</v>
      </c>
      <c r="B147" s="72" t="s">
        <v>97</v>
      </c>
      <c r="C147" s="175">
        <v>65256</v>
      </c>
      <c r="D147" s="175">
        <v>0</v>
      </c>
      <c r="E147" s="175">
        <v>65256</v>
      </c>
    </row>
    <row r="148" spans="1:5" s="97" customFormat="1" x14ac:dyDescent="0.2">
      <c r="A148" s="109" t="s">
        <v>1</v>
      </c>
      <c r="B148" s="110" t="s">
        <v>2</v>
      </c>
      <c r="C148" s="176">
        <v>5032</v>
      </c>
      <c r="D148" s="176">
        <v>0</v>
      </c>
      <c r="E148" s="176">
        <v>5032</v>
      </c>
    </row>
    <row r="149" spans="1:5" s="97" customFormat="1" x14ac:dyDescent="0.2">
      <c r="A149" s="177" t="s">
        <v>12</v>
      </c>
      <c r="B149" s="178" t="s">
        <v>13</v>
      </c>
      <c r="C149" s="179">
        <v>5032</v>
      </c>
      <c r="D149" s="179">
        <v>0</v>
      </c>
      <c r="E149" s="179">
        <v>5032</v>
      </c>
    </row>
    <row r="150" spans="1:5" s="97" customFormat="1" x14ac:dyDescent="0.2">
      <c r="A150" s="109" t="s">
        <v>164</v>
      </c>
      <c r="B150" s="110" t="s">
        <v>227</v>
      </c>
      <c r="C150" s="176">
        <v>60224</v>
      </c>
      <c r="D150" s="176">
        <v>0</v>
      </c>
      <c r="E150" s="176">
        <v>60224</v>
      </c>
    </row>
    <row r="151" spans="1:5" s="97" customFormat="1" x14ac:dyDescent="0.2">
      <c r="A151" s="177" t="s">
        <v>166</v>
      </c>
      <c r="B151" s="178" t="s">
        <v>228</v>
      </c>
      <c r="C151" s="179">
        <v>60224</v>
      </c>
      <c r="D151" s="179">
        <v>0</v>
      </c>
      <c r="E151" s="179">
        <v>60224</v>
      </c>
    </row>
    <row r="152" spans="1:5" s="97" customFormat="1" x14ac:dyDescent="0.2">
      <c r="A152" s="71" t="s">
        <v>263</v>
      </c>
      <c r="B152" s="72" t="s">
        <v>99</v>
      </c>
      <c r="C152" s="175">
        <v>10114</v>
      </c>
      <c r="D152" s="175">
        <v>0</v>
      </c>
      <c r="E152" s="175">
        <v>10114</v>
      </c>
    </row>
    <row r="153" spans="1:5" s="97" customFormat="1" x14ac:dyDescent="0.2">
      <c r="A153" s="109" t="s">
        <v>1</v>
      </c>
      <c r="B153" s="110" t="s">
        <v>2</v>
      </c>
      <c r="C153" s="176">
        <v>1450</v>
      </c>
      <c r="D153" s="176">
        <v>0</v>
      </c>
      <c r="E153" s="176">
        <v>1450</v>
      </c>
    </row>
    <row r="154" spans="1:5" s="97" customFormat="1" x14ac:dyDescent="0.2">
      <c r="A154" s="177" t="s">
        <v>12</v>
      </c>
      <c r="B154" s="178" t="s">
        <v>13</v>
      </c>
      <c r="C154" s="179">
        <v>1450</v>
      </c>
      <c r="D154" s="179">
        <v>0</v>
      </c>
      <c r="E154" s="179">
        <v>1450</v>
      </c>
    </row>
    <row r="155" spans="1:5" s="97" customFormat="1" x14ac:dyDescent="0.2">
      <c r="A155" s="109" t="s">
        <v>164</v>
      </c>
      <c r="B155" s="110" t="s">
        <v>227</v>
      </c>
      <c r="C155" s="176">
        <v>8664</v>
      </c>
      <c r="D155" s="176">
        <v>0</v>
      </c>
      <c r="E155" s="176">
        <v>8664</v>
      </c>
    </row>
    <row r="156" spans="1:5" s="97" customFormat="1" x14ac:dyDescent="0.2">
      <c r="A156" s="177" t="s">
        <v>166</v>
      </c>
      <c r="B156" s="178" t="s">
        <v>228</v>
      </c>
      <c r="C156" s="179">
        <v>8664</v>
      </c>
      <c r="D156" s="179">
        <v>0</v>
      </c>
      <c r="E156" s="179">
        <v>8664</v>
      </c>
    </row>
    <row r="157" spans="1:5" s="97" customFormat="1" ht="25.5" x14ac:dyDescent="0.2">
      <c r="A157" s="172" t="s">
        <v>310</v>
      </c>
      <c r="B157" s="173" t="s">
        <v>311</v>
      </c>
      <c r="C157" s="174">
        <v>155737</v>
      </c>
      <c r="D157" s="174">
        <v>0</v>
      </c>
      <c r="E157" s="174">
        <v>155737</v>
      </c>
    </row>
    <row r="158" spans="1:5" s="97" customFormat="1" x14ac:dyDescent="0.2">
      <c r="A158" s="71" t="s">
        <v>263</v>
      </c>
      <c r="B158" s="72" t="s">
        <v>99</v>
      </c>
      <c r="C158" s="175">
        <v>7700</v>
      </c>
      <c r="D158" s="175">
        <v>0</v>
      </c>
      <c r="E158" s="175">
        <v>7700</v>
      </c>
    </row>
    <row r="159" spans="1:5" s="97" customFormat="1" x14ac:dyDescent="0.2">
      <c r="A159" s="109" t="s">
        <v>1</v>
      </c>
      <c r="B159" s="110" t="s">
        <v>2</v>
      </c>
      <c r="C159" s="176">
        <v>7700</v>
      </c>
      <c r="D159" s="176">
        <v>0</v>
      </c>
      <c r="E159" s="176">
        <v>7700</v>
      </c>
    </row>
    <row r="160" spans="1:5" s="97" customFormat="1" x14ac:dyDescent="0.2">
      <c r="A160" s="177" t="s">
        <v>12</v>
      </c>
      <c r="B160" s="178" t="s">
        <v>13</v>
      </c>
      <c r="C160" s="179">
        <v>7700</v>
      </c>
      <c r="D160" s="179">
        <v>0</v>
      </c>
      <c r="E160" s="179">
        <v>7700</v>
      </c>
    </row>
    <row r="161" spans="1:5" s="97" customFormat="1" x14ac:dyDescent="0.2">
      <c r="A161" s="71" t="s">
        <v>286</v>
      </c>
      <c r="B161" s="72" t="s">
        <v>105</v>
      </c>
      <c r="C161" s="175">
        <v>148037</v>
      </c>
      <c r="D161" s="175">
        <v>0</v>
      </c>
      <c r="E161" s="175">
        <v>148037</v>
      </c>
    </row>
    <row r="162" spans="1:5" s="97" customFormat="1" x14ac:dyDescent="0.2">
      <c r="A162" s="109" t="s">
        <v>164</v>
      </c>
      <c r="B162" s="110" t="s">
        <v>227</v>
      </c>
      <c r="C162" s="176">
        <v>148037</v>
      </c>
      <c r="D162" s="176">
        <v>0</v>
      </c>
      <c r="E162" s="176">
        <v>148037</v>
      </c>
    </row>
    <row r="163" spans="1:5" s="97" customFormat="1" x14ac:dyDescent="0.2">
      <c r="A163" s="177" t="s">
        <v>166</v>
      </c>
      <c r="B163" s="178" t="s">
        <v>228</v>
      </c>
      <c r="C163" s="179">
        <v>148037</v>
      </c>
      <c r="D163" s="179">
        <v>0</v>
      </c>
      <c r="E163" s="179">
        <v>148037</v>
      </c>
    </row>
    <row r="164" spans="1:5" s="97" customFormat="1" ht="25.5" x14ac:dyDescent="0.2">
      <c r="A164" s="172" t="s">
        <v>312</v>
      </c>
      <c r="B164" s="173" t="s">
        <v>313</v>
      </c>
      <c r="C164" s="174">
        <v>560000</v>
      </c>
      <c r="D164" s="174">
        <v>0</v>
      </c>
      <c r="E164" s="174">
        <v>560000</v>
      </c>
    </row>
    <row r="165" spans="1:5" s="97" customFormat="1" x14ac:dyDescent="0.2">
      <c r="A165" s="71" t="s">
        <v>263</v>
      </c>
      <c r="B165" s="72" t="s">
        <v>99</v>
      </c>
      <c r="C165" s="175">
        <v>15000</v>
      </c>
      <c r="D165" s="175">
        <v>0</v>
      </c>
      <c r="E165" s="175">
        <v>15000</v>
      </c>
    </row>
    <row r="166" spans="1:5" s="97" customFormat="1" x14ac:dyDescent="0.2">
      <c r="A166" s="109" t="s">
        <v>1</v>
      </c>
      <c r="B166" s="110" t="s">
        <v>2</v>
      </c>
      <c r="C166" s="176">
        <v>15000</v>
      </c>
      <c r="D166" s="176">
        <v>0</v>
      </c>
      <c r="E166" s="176">
        <v>15000</v>
      </c>
    </row>
    <row r="167" spans="1:5" s="97" customFormat="1" x14ac:dyDescent="0.2">
      <c r="A167" s="177" t="s">
        <v>12</v>
      </c>
      <c r="B167" s="178" t="s">
        <v>13</v>
      </c>
      <c r="C167" s="179">
        <v>15000</v>
      </c>
      <c r="D167" s="179">
        <v>0</v>
      </c>
      <c r="E167" s="179">
        <v>15000</v>
      </c>
    </row>
    <row r="168" spans="1:5" s="97" customFormat="1" x14ac:dyDescent="0.2">
      <c r="A168" s="71" t="s">
        <v>286</v>
      </c>
      <c r="B168" s="72" t="s">
        <v>105</v>
      </c>
      <c r="C168" s="175">
        <v>345000</v>
      </c>
      <c r="D168" s="175">
        <v>0</v>
      </c>
      <c r="E168" s="175">
        <v>345000</v>
      </c>
    </row>
    <row r="169" spans="1:5" s="97" customFormat="1" x14ac:dyDescent="0.2">
      <c r="A169" s="109" t="s">
        <v>164</v>
      </c>
      <c r="B169" s="110" t="s">
        <v>227</v>
      </c>
      <c r="C169" s="176">
        <v>345000</v>
      </c>
      <c r="D169" s="176">
        <v>0</v>
      </c>
      <c r="E169" s="176">
        <v>345000</v>
      </c>
    </row>
    <row r="170" spans="1:5" s="97" customFormat="1" x14ac:dyDescent="0.2">
      <c r="A170" s="177" t="s">
        <v>166</v>
      </c>
      <c r="B170" s="178" t="s">
        <v>228</v>
      </c>
      <c r="C170" s="179">
        <v>345000</v>
      </c>
      <c r="D170" s="179">
        <v>0</v>
      </c>
      <c r="E170" s="179">
        <v>345000</v>
      </c>
    </row>
    <row r="171" spans="1:5" s="97" customFormat="1" x14ac:dyDescent="0.2">
      <c r="A171" s="71" t="s">
        <v>302</v>
      </c>
      <c r="B171" s="72" t="s">
        <v>113</v>
      </c>
      <c r="C171" s="175">
        <v>200000</v>
      </c>
      <c r="D171" s="175">
        <v>0</v>
      </c>
      <c r="E171" s="175">
        <v>200000</v>
      </c>
    </row>
    <row r="172" spans="1:5" s="97" customFormat="1" x14ac:dyDescent="0.2">
      <c r="A172" s="109" t="s">
        <v>164</v>
      </c>
      <c r="B172" s="110" t="s">
        <v>227</v>
      </c>
      <c r="C172" s="176">
        <v>200000</v>
      </c>
      <c r="D172" s="176">
        <v>0</v>
      </c>
      <c r="E172" s="176">
        <v>200000</v>
      </c>
    </row>
    <row r="173" spans="1:5" s="97" customFormat="1" x14ac:dyDescent="0.2">
      <c r="A173" s="177" t="s">
        <v>166</v>
      </c>
      <c r="B173" s="178" t="s">
        <v>228</v>
      </c>
      <c r="C173" s="179">
        <v>200000</v>
      </c>
      <c r="D173" s="179">
        <v>0</v>
      </c>
      <c r="E173" s="179">
        <v>200000</v>
      </c>
    </row>
    <row r="174" spans="1:5" s="155" customFormat="1" x14ac:dyDescent="0.2">
      <c r="A174" s="106" t="s">
        <v>216</v>
      </c>
      <c r="B174" s="106"/>
      <c r="C174" s="108">
        <f>C178</f>
        <v>1364</v>
      </c>
      <c r="D174" s="108">
        <v>0</v>
      </c>
      <c r="E174" s="108">
        <f>E178</f>
        <v>1364</v>
      </c>
    </row>
    <row r="175" spans="1:5" s="155" customFormat="1" x14ac:dyDescent="0.2">
      <c r="A175" s="106" t="s">
        <v>217</v>
      </c>
      <c r="B175" s="106"/>
      <c r="C175" s="108">
        <f>C182</f>
        <v>15199</v>
      </c>
      <c r="D175" s="108">
        <v>0</v>
      </c>
      <c r="E175" s="108">
        <f>E182</f>
        <v>15199</v>
      </c>
    </row>
    <row r="176" spans="1:5" s="97" customFormat="1" x14ac:dyDescent="0.2">
      <c r="A176" s="169" t="s">
        <v>314</v>
      </c>
      <c r="B176" s="170" t="s">
        <v>315</v>
      </c>
      <c r="C176" s="171">
        <v>16563</v>
      </c>
      <c r="D176" s="171">
        <v>0</v>
      </c>
      <c r="E176" s="171">
        <v>16563</v>
      </c>
    </row>
    <row r="177" spans="1:5" s="97" customFormat="1" ht="25.5" x14ac:dyDescent="0.2">
      <c r="A177" s="172" t="s">
        <v>316</v>
      </c>
      <c r="B177" s="173" t="s">
        <v>317</v>
      </c>
      <c r="C177" s="174">
        <v>16563</v>
      </c>
      <c r="D177" s="174">
        <v>0</v>
      </c>
      <c r="E177" s="174">
        <v>16563</v>
      </c>
    </row>
    <row r="178" spans="1:5" s="97" customFormat="1" x14ac:dyDescent="0.2">
      <c r="A178" s="71" t="s">
        <v>263</v>
      </c>
      <c r="B178" s="72" t="s">
        <v>99</v>
      </c>
      <c r="C178" s="175">
        <v>1364</v>
      </c>
      <c r="D178" s="175">
        <v>0</v>
      </c>
      <c r="E178" s="175">
        <v>1364</v>
      </c>
    </row>
    <row r="179" spans="1:5" s="97" customFormat="1" x14ac:dyDescent="0.2">
      <c r="A179" s="109" t="s">
        <v>1</v>
      </c>
      <c r="B179" s="110" t="s">
        <v>2</v>
      </c>
      <c r="C179" s="176">
        <v>1364</v>
      </c>
      <c r="D179" s="176">
        <v>0</v>
      </c>
      <c r="E179" s="176">
        <v>1364</v>
      </c>
    </row>
    <row r="180" spans="1:5" s="97" customFormat="1" x14ac:dyDescent="0.2">
      <c r="A180" s="177" t="s">
        <v>10</v>
      </c>
      <c r="B180" s="178" t="s">
        <v>11</v>
      </c>
      <c r="C180" s="179">
        <v>700</v>
      </c>
      <c r="D180" s="179">
        <v>0</v>
      </c>
      <c r="E180" s="179">
        <v>700</v>
      </c>
    </row>
    <row r="181" spans="1:5" s="97" customFormat="1" x14ac:dyDescent="0.2">
      <c r="A181" s="177" t="s">
        <v>3</v>
      </c>
      <c r="B181" s="178" t="s">
        <v>4</v>
      </c>
      <c r="C181" s="179">
        <v>664</v>
      </c>
      <c r="D181" s="179">
        <v>0</v>
      </c>
      <c r="E181" s="179">
        <v>664</v>
      </c>
    </row>
    <row r="182" spans="1:5" s="97" customFormat="1" x14ac:dyDescent="0.2">
      <c r="A182" s="71" t="s">
        <v>287</v>
      </c>
      <c r="B182" s="72" t="s">
        <v>108</v>
      </c>
      <c r="C182" s="175">
        <v>15199</v>
      </c>
      <c r="D182" s="175">
        <v>0</v>
      </c>
      <c r="E182" s="175">
        <v>15199</v>
      </c>
    </row>
    <row r="183" spans="1:5" s="97" customFormat="1" x14ac:dyDescent="0.2">
      <c r="A183" s="109" t="s">
        <v>1</v>
      </c>
      <c r="B183" s="110" t="s">
        <v>2</v>
      </c>
      <c r="C183" s="176">
        <v>15199</v>
      </c>
      <c r="D183" s="176">
        <v>0</v>
      </c>
      <c r="E183" s="176">
        <v>15199</v>
      </c>
    </row>
    <row r="184" spans="1:5" s="97" customFormat="1" x14ac:dyDescent="0.2">
      <c r="A184" s="177" t="s">
        <v>10</v>
      </c>
      <c r="B184" s="178" t="s">
        <v>11</v>
      </c>
      <c r="C184" s="179">
        <v>14959</v>
      </c>
      <c r="D184" s="179">
        <v>0</v>
      </c>
      <c r="E184" s="179">
        <v>14959</v>
      </c>
    </row>
    <row r="185" spans="1:5" s="97" customFormat="1" x14ac:dyDescent="0.2">
      <c r="A185" s="177" t="s">
        <v>3</v>
      </c>
      <c r="B185" s="178" t="s">
        <v>4</v>
      </c>
      <c r="C185" s="179">
        <v>240</v>
      </c>
      <c r="D185" s="179">
        <v>0</v>
      </c>
      <c r="E185" s="179">
        <v>240</v>
      </c>
    </row>
    <row r="186" spans="1:5" s="97" customFormat="1" x14ac:dyDescent="0.2">
      <c r="A186" s="166" t="s">
        <v>318</v>
      </c>
      <c r="B186" s="167" t="s">
        <v>319</v>
      </c>
      <c r="C186" s="168">
        <v>126345</v>
      </c>
      <c r="D186" s="168">
        <v>20000</v>
      </c>
      <c r="E186" s="168">
        <v>146345</v>
      </c>
    </row>
    <row r="187" spans="1:5" s="155" customFormat="1" x14ac:dyDescent="0.2">
      <c r="A187" s="117" t="s">
        <v>219</v>
      </c>
      <c r="B187" s="117"/>
      <c r="C187" s="108">
        <v>12413</v>
      </c>
      <c r="D187" s="108">
        <v>0</v>
      </c>
      <c r="E187" s="108">
        <v>12413</v>
      </c>
    </row>
    <row r="188" spans="1:5" s="155" customFormat="1" x14ac:dyDescent="0.2">
      <c r="A188" s="117" t="s">
        <v>216</v>
      </c>
      <c r="B188" s="117"/>
      <c r="C188" s="108">
        <v>91068</v>
      </c>
      <c r="D188" s="108">
        <v>20000</v>
      </c>
      <c r="E188" s="108">
        <v>111068</v>
      </c>
    </row>
    <row r="189" spans="1:5" s="155" customFormat="1" x14ac:dyDescent="0.2">
      <c r="A189" s="117" t="s">
        <v>218</v>
      </c>
      <c r="B189" s="117"/>
      <c r="C189" s="108">
        <v>22200</v>
      </c>
      <c r="D189" s="108">
        <v>0</v>
      </c>
      <c r="E189" s="108">
        <v>22200</v>
      </c>
    </row>
    <row r="190" spans="1:5" s="155" customFormat="1" x14ac:dyDescent="0.2">
      <c r="A190" s="117" t="s">
        <v>217</v>
      </c>
      <c r="B190" s="117"/>
      <c r="C190" s="108">
        <v>664</v>
      </c>
      <c r="D190" s="108">
        <v>0</v>
      </c>
      <c r="E190" s="108">
        <v>664</v>
      </c>
    </row>
    <row r="191" spans="1:5" s="97" customFormat="1" x14ac:dyDescent="0.2">
      <c r="A191" s="169" t="s">
        <v>320</v>
      </c>
      <c r="B191" s="170" t="s">
        <v>321</v>
      </c>
      <c r="C191" s="171">
        <v>126345</v>
      </c>
      <c r="D191" s="171">
        <v>20000</v>
      </c>
      <c r="E191" s="171">
        <v>146345</v>
      </c>
    </row>
    <row r="192" spans="1:5" s="97" customFormat="1" x14ac:dyDescent="0.2">
      <c r="A192" s="172" t="s">
        <v>261</v>
      </c>
      <c r="B192" s="173" t="s">
        <v>322</v>
      </c>
      <c r="C192" s="174">
        <v>71613</v>
      </c>
      <c r="D192" s="174">
        <v>0</v>
      </c>
      <c r="E192" s="174">
        <v>71613</v>
      </c>
    </row>
    <row r="193" spans="1:5" s="97" customFormat="1" x14ac:dyDescent="0.2">
      <c r="A193" s="71" t="s">
        <v>277</v>
      </c>
      <c r="B193" s="72" t="s">
        <v>97</v>
      </c>
      <c r="C193" s="175">
        <v>12413</v>
      </c>
      <c r="D193" s="175">
        <v>0</v>
      </c>
      <c r="E193" s="175">
        <v>12413</v>
      </c>
    </row>
    <row r="194" spans="1:5" s="97" customFormat="1" x14ac:dyDescent="0.2">
      <c r="A194" s="109" t="s">
        <v>1</v>
      </c>
      <c r="B194" s="110" t="s">
        <v>2</v>
      </c>
      <c r="C194" s="176">
        <v>12413</v>
      </c>
      <c r="D194" s="176">
        <v>0</v>
      </c>
      <c r="E194" s="176">
        <v>12413</v>
      </c>
    </row>
    <row r="195" spans="1:5" s="97" customFormat="1" x14ac:dyDescent="0.2">
      <c r="A195" s="177" t="s">
        <v>177</v>
      </c>
      <c r="B195" s="178" t="s">
        <v>178</v>
      </c>
      <c r="C195" s="179">
        <v>12413</v>
      </c>
      <c r="D195" s="179">
        <v>0</v>
      </c>
      <c r="E195" s="179">
        <v>12413</v>
      </c>
    </row>
    <row r="196" spans="1:5" s="97" customFormat="1" x14ac:dyDescent="0.2">
      <c r="A196" s="71" t="s">
        <v>263</v>
      </c>
      <c r="B196" s="72" t="s">
        <v>99</v>
      </c>
      <c r="C196" s="175">
        <v>37000</v>
      </c>
      <c r="D196" s="175">
        <v>0</v>
      </c>
      <c r="E196" s="175">
        <v>37000</v>
      </c>
    </row>
    <row r="197" spans="1:5" s="97" customFormat="1" x14ac:dyDescent="0.2">
      <c r="A197" s="109" t="s">
        <v>1</v>
      </c>
      <c r="B197" s="110" t="s">
        <v>2</v>
      </c>
      <c r="C197" s="176">
        <v>37000</v>
      </c>
      <c r="D197" s="176">
        <v>0</v>
      </c>
      <c r="E197" s="176">
        <v>37000</v>
      </c>
    </row>
    <row r="198" spans="1:5" s="97" customFormat="1" x14ac:dyDescent="0.2">
      <c r="A198" s="177" t="s">
        <v>5</v>
      </c>
      <c r="B198" s="178" t="s">
        <v>184</v>
      </c>
      <c r="C198" s="179">
        <v>37000</v>
      </c>
      <c r="D198" s="179">
        <v>0</v>
      </c>
      <c r="E198" s="179">
        <v>37000</v>
      </c>
    </row>
    <row r="199" spans="1:5" s="97" customFormat="1" x14ac:dyDescent="0.2">
      <c r="A199" s="71" t="s">
        <v>266</v>
      </c>
      <c r="B199" s="72" t="s">
        <v>109</v>
      </c>
      <c r="C199" s="175">
        <v>22200</v>
      </c>
      <c r="D199" s="175">
        <v>0</v>
      </c>
      <c r="E199" s="175">
        <v>22200</v>
      </c>
    </row>
    <row r="200" spans="1:5" s="97" customFormat="1" x14ac:dyDescent="0.2">
      <c r="A200" s="109" t="s">
        <v>1</v>
      </c>
      <c r="B200" s="110" t="s">
        <v>2</v>
      </c>
      <c r="C200" s="176">
        <v>22200</v>
      </c>
      <c r="D200" s="176">
        <v>0</v>
      </c>
      <c r="E200" s="176">
        <v>22200</v>
      </c>
    </row>
    <row r="201" spans="1:5" s="97" customFormat="1" x14ac:dyDescent="0.2">
      <c r="A201" s="177" t="s">
        <v>177</v>
      </c>
      <c r="B201" s="178" t="s">
        <v>178</v>
      </c>
      <c r="C201" s="179">
        <v>22200</v>
      </c>
      <c r="D201" s="179">
        <v>0</v>
      </c>
      <c r="E201" s="179">
        <v>22200</v>
      </c>
    </row>
    <row r="202" spans="1:5" s="97" customFormat="1" x14ac:dyDescent="0.2">
      <c r="A202" s="172" t="s">
        <v>291</v>
      </c>
      <c r="B202" s="173" t="s">
        <v>323</v>
      </c>
      <c r="C202" s="174">
        <v>4646</v>
      </c>
      <c r="D202" s="174">
        <v>0</v>
      </c>
      <c r="E202" s="174">
        <v>4646</v>
      </c>
    </row>
    <row r="203" spans="1:5" s="97" customFormat="1" x14ac:dyDescent="0.2">
      <c r="A203" s="71" t="s">
        <v>263</v>
      </c>
      <c r="B203" s="72" t="s">
        <v>99</v>
      </c>
      <c r="C203" s="175">
        <v>4646</v>
      </c>
      <c r="D203" s="175">
        <v>0</v>
      </c>
      <c r="E203" s="175">
        <v>4646</v>
      </c>
    </row>
    <row r="204" spans="1:5" s="97" customFormat="1" x14ac:dyDescent="0.2">
      <c r="A204" s="109" t="s">
        <v>1</v>
      </c>
      <c r="B204" s="110" t="s">
        <v>2</v>
      </c>
      <c r="C204" s="176">
        <v>4646</v>
      </c>
      <c r="D204" s="176">
        <v>0</v>
      </c>
      <c r="E204" s="176">
        <v>4646</v>
      </c>
    </row>
    <row r="205" spans="1:5" s="97" customFormat="1" x14ac:dyDescent="0.2">
      <c r="A205" s="177" t="s">
        <v>3</v>
      </c>
      <c r="B205" s="178" t="s">
        <v>4</v>
      </c>
      <c r="C205" s="179">
        <v>4646</v>
      </c>
      <c r="D205" s="179">
        <v>0</v>
      </c>
      <c r="E205" s="179">
        <v>4646</v>
      </c>
    </row>
    <row r="206" spans="1:5" s="97" customFormat="1" x14ac:dyDescent="0.2">
      <c r="A206" s="172" t="s">
        <v>293</v>
      </c>
      <c r="B206" s="173" t="s">
        <v>324</v>
      </c>
      <c r="C206" s="174">
        <v>7764</v>
      </c>
      <c r="D206" s="174">
        <v>0</v>
      </c>
      <c r="E206" s="174">
        <v>7764</v>
      </c>
    </row>
    <row r="207" spans="1:5" s="97" customFormat="1" x14ac:dyDescent="0.2">
      <c r="A207" s="71" t="s">
        <v>263</v>
      </c>
      <c r="B207" s="72" t="s">
        <v>99</v>
      </c>
      <c r="C207" s="175">
        <v>7100</v>
      </c>
      <c r="D207" s="175">
        <v>0</v>
      </c>
      <c r="E207" s="175">
        <v>7100</v>
      </c>
    </row>
    <row r="208" spans="1:5" s="97" customFormat="1" x14ac:dyDescent="0.2">
      <c r="A208" s="109" t="s">
        <v>1</v>
      </c>
      <c r="B208" s="110" t="s">
        <v>2</v>
      </c>
      <c r="C208" s="176">
        <v>5800</v>
      </c>
      <c r="D208" s="176">
        <v>0</v>
      </c>
      <c r="E208" s="176">
        <v>5800</v>
      </c>
    </row>
    <row r="209" spans="1:5" s="97" customFormat="1" x14ac:dyDescent="0.2">
      <c r="A209" s="177" t="s">
        <v>3</v>
      </c>
      <c r="B209" s="178" t="s">
        <v>4</v>
      </c>
      <c r="C209" s="179">
        <v>5800</v>
      </c>
      <c r="D209" s="179">
        <v>0</v>
      </c>
      <c r="E209" s="179">
        <v>5800</v>
      </c>
    </row>
    <row r="210" spans="1:5" s="97" customFormat="1" x14ac:dyDescent="0.2">
      <c r="A210" s="109" t="s">
        <v>6</v>
      </c>
      <c r="B210" s="110" t="s">
        <v>7</v>
      </c>
      <c r="C210" s="176">
        <v>1300</v>
      </c>
      <c r="D210" s="176">
        <v>0</v>
      </c>
      <c r="E210" s="176">
        <v>1300</v>
      </c>
    </row>
    <row r="211" spans="1:5" s="97" customFormat="1" x14ac:dyDescent="0.2">
      <c r="A211" s="177" t="s">
        <v>8</v>
      </c>
      <c r="B211" s="178" t="s">
        <v>9</v>
      </c>
      <c r="C211" s="179">
        <v>1300</v>
      </c>
      <c r="D211" s="179">
        <v>0</v>
      </c>
      <c r="E211" s="179">
        <v>1300</v>
      </c>
    </row>
    <row r="212" spans="1:5" s="97" customFormat="1" x14ac:dyDescent="0.2">
      <c r="A212" s="71" t="s">
        <v>287</v>
      </c>
      <c r="B212" s="72" t="s">
        <v>108</v>
      </c>
      <c r="C212" s="175">
        <v>664</v>
      </c>
      <c r="D212" s="175">
        <v>0</v>
      </c>
      <c r="E212" s="175">
        <v>664</v>
      </c>
    </row>
    <row r="213" spans="1:5" s="97" customFormat="1" x14ac:dyDescent="0.2">
      <c r="A213" s="109" t="s">
        <v>1</v>
      </c>
      <c r="B213" s="110" t="s">
        <v>2</v>
      </c>
      <c r="C213" s="176">
        <v>664</v>
      </c>
      <c r="D213" s="176">
        <v>0</v>
      </c>
      <c r="E213" s="176">
        <v>664</v>
      </c>
    </row>
    <row r="214" spans="1:5" s="97" customFormat="1" x14ac:dyDescent="0.2">
      <c r="A214" s="177" t="s">
        <v>3</v>
      </c>
      <c r="B214" s="178" t="s">
        <v>4</v>
      </c>
      <c r="C214" s="179">
        <v>664</v>
      </c>
      <c r="D214" s="179">
        <v>0</v>
      </c>
      <c r="E214" s="179">
        <v>664</v>
      </c>
    </row>
    <row r="215" spans="1:5" s="97" customFormat="1" x14ac:dyDescent="0.2">
      <c r="A215" s="172" t="s">
        <v>325</v>
      </c>
      <c r="B215" s="173" t="s">
        <v>326</v>
      </c>
      <c r="C215" s="174">
        <v>3800</v>
      </c>
      <c r="D215" s="174">
        <v>0</v>
      </c>
      <c r="E215" s="174">
        <v>3800</v>
      </c>
    </row>
    <row r="216" spans="1:5" s="97" customFormat="1" x14ac:dyDescent="0.2">
      <c r="A216" s="71" t="s">
        <v>263</v>
      </c>
      <c r="B216" s="72" t="s">
        <v>99</v>
      </c>
      <c r="C216" s="175">
        <v>3800</v>
      </c>
      <c r="D216" s="175">
        <v>0</v>
      </c>
      <c r="E216" s="175">
        <v>3800</v>
      </c>
    </row>
    <row r="217" spans="1:5" s="97" customFormat="1" x14ac:dyDescent="0.2">
      <c r="A217" s="109" t="s">
        <v>1</v>
      </c>
      <c r="B217" s="110" t="s">
        <v>2</v>
      </c>
      <c r="C217" s="176">
        <v>3800</v>
      </c>
      <c r="D217" s="176">
        <v>0</v>
      </c>
      <c r="E217" s="176">
        <v>3800</v>
      </c>
    </row>
    <row r="218" spans="1:5" s="97" customFormat="1" x14ac:dyDescent="0.2">
      <c r="A218" s="177" t="s">
        <v>5</v>
      </c>
      <c r="B218" s="178" t="s">
        <v>184</v>
      </c>
      <c r="C218" s="179">
        <v>3800</v>
      </c>
      <c r="D218" s="179">
        <v>0</v>
      </c>
      <c r="E218" s="179">
        <v>3800</v>
      </c>
    </row>
    <row r="219" spans="1:5" s="97" customFormat="1" ht="25.5" x14ac:dyDescent="0.2">
      <c r="A219" s="172" t="s">
        <v>316</v>
      </c>
      <c r="B219" s="173" t="s">
        <v>327</v>
      </c>
      <c r="C219" s="174">
        <v>38522</v>
      </c>
      <c r="D219" s="174">
        <v>20000</v>
      </c>
      <c r="E219" s="174">
        <v>58522</v>
      </c>
    </row>
    <row r="220" spans="1:5" s="97" customFormat="1" x14ac:dyDescent="0.2">
      <c r="A220" s="71" t="s">
        <v>263</v>
      </c>
      <c r="B220" s="72" t="s">
        <v>99</v>
      </c>
      <c r="C220" s="175">
        <v>38522</v>
      </c>
      <c r="D220" s="175">
        <v>20000</v>
      </c>
      <c r="E220" s="175">
        <v>58522</v>
      </c>
    </row>
    <row r="221" spans="1:5" s="97" customFormat="1" x14ac:dyDescent="0.2">
      <c r="A221" s="109" t="s">
        <v>1</v>
      </c>
      <c r="B221" s="110" t="s">
        <v>2</v>
      </c>
      <c r="C221" s="176">
        <v>38522</v>
      </c>
      <c r="D221" s="176">
        <v>0</v>
      </c>
      <c r="E221" s="176">
        <v>38522</v>
      </c>
    </row>
    <row r="222" spans="1:5" s="97" customFormat="1" x14ac:dyDescent="0.2">
      <c r="A222" s="177" t="s">
        <v>3</v>
      </c>
      <c r="B222" s="178" t="s">
        <v>4</v>
      </c>
      <c r="C222" s="179">
        <v>38522</v>
      </c>
      <c r="D222" s="179">
        <v>0</v>
      </c>
      <c r="E222" s="179">
        <v>38522</v>
      </c>
    </row>
    <row r="223" spans="1:5" s="97" customFormat="1" x14ac:dyDescent="0.2">
      <c r="A223" s="109" t="s">
        <v>6</v>
      </c>
      <c r="B223" s="110" t="s">
        <v>7</v>
      </c>
      <c r="C223" s="176">
        <v>0</v>
      </c>
      <c r="D223" s="176">
        <v>20000</v>
      </c>
      <c r="E223" s="176">
        <v>20000</v>
      </c>
    </row>
    <row r="224" spans="1:5" s="97" customFormat="1" x14ac:dyDescent="0.2">
      <c r="A224" s="177" t="s">
        <v>8</v>
      </c>
      <c r="B224" s="178" t="s">
        <v>9</v>
      </c>
      <c r="C224" s="179">
        <v>0</v>
      </c>
      <c r="D224" s="179">
        <v>20000</v>
      </c>
      <c r="E224" s="179">
        <v>20000</v>
      </c>
    </row>
    <row r="225" spans="1:5" s="97" customFormat="1" x14ac:dyDescent="0.2">
      <c r="A225" s="166" t="s">
        <v>328</v>
      </c>
      <c r="B225" s="167" t="s">
        <v>329</v>
      </c>
      <c r="C225" s="168">
        <v>1606402</v>
      </c>
      <c r="D225" s="168">
        <v>30000</v>
      </c>
      <c r="E225" s="168">
        <v>1636402</v>
      </c>
    </row>
    <row r="226" spans="1:5" s="155" customFormat="1" x14ac:dyDescent="0.2">
      <c r="A226" s="117" t="s">
        <v>219</v>
      </c>
      <c r="B226" s="117"/>
      <c r="C226" s="108">
        <v>10000</v>
      </c>
      <c r="D226" s="108">
        <v>0</v>
      </c>
      <c r="E226" s="108">
        <v>10000</v>
      </c>
    </row>
    <row r="227" spans="1:5" s="155" customFormat="1" x14ac:dyDescent="0.2">
      <c r="A227" s="117" t="s">
        <v>216</v>
      </c>
      <c r="B227" s="117"/>
      <c r="C227" s="108">
        <v>238609</v>
      </c>
      <c r="D227" s="108">
        <v>30000</v>
      </c>
      <c r="E227" s="108">
        <v>268609</v>
      </c>
    </row>
    <row r="228" spans="1:5" s="155" customFormat="1" x14ac:dyDescent="0.2">
      <c r="A228" s="117" t="s">
        <v>218</v>
      </c>
      <c r="B228" s="117"/>
      <c r="C228" s="108">
        <v>28363</v>
      </c>
      <c r="D228" s="108">
        <v>0</v>
      </c>
      <c r="E228" s="108">
        <v>28363</v>
      </c>
    </row>
    <row r="229" spans="1:5" s="155" customFormat="1" x14ac:dyDescent="0.2">
      <c r="A229" s="117" t="s">
        <v>217</v>
      </c>
      <c r="B229" s="117"/>
      <c r="C229" s="108">
        <v>15430</v>
      </c>
      <c r="D229" s="108">
        <v>0</v>
      </c>
      <c r="E229" s="108">
        <v>15430</v>
      </c>
    </row>
    <row r="230" spans="1:5" s="155" customFormat="1" x14ac:dyDescent="0.2">
      <c r="A230" s="117" t="s">
        <v>248</v>
      </c>
      <c r="B230" s="117"/>
      <c r="C230" s="108">
        <v>1200000</v>
      </c>
      <c r="D230" s="108">
        <v>0</v>
      </c>
      <c r="E230" s="108">
        <v>1200000</v>
      </c>
    </row>
    <row r="231" spans="1:5" s="155" customFormat="1" x14ac:dyDescent="0.2">
      <c r="A231" s="117" t="s">
        <v>230</v>
      </c>
      <c r="B231" s="117"/>
      <c r="C231" s="108">
        <v>30000</v>
      </c>
      <c r="D231" s="108">
        <v>0</v>
      </c>
      <c r="E231" s="108">
        <v>30000</v>
      </c>
    </row>
    <row r="232" spans="1:5" s="155" customFormat="1" x14ac:dyDescent="0.2">
      <c r="A232" s="117" t="s">
        <v>225</v>
      </c>
      <c r="B232" s="117"/>
      <c r="C232" s="108">
        <v>40000</v>
      </c>
      <c r="D232" s="108">
        <v>0</v>
      </c>
      <c r="E232" s="108">
        <v>40000</v>
      </c>
    </row>
    <row r="233" spans="1:5" s="97" customFormat="1" x14ac:dyDescent="0.2">
      <c r="A233" s="169" t="s">
        <v>330</v>
      </c>
      <c r="B233" s="170" t="s">
        <v>331</v>
      </c>
      <c r="C233" s="171">
        <v>1562402</v>
      </c>
      <c r="D233" s="171">
        <v>30000</v>
      </c>
      <c r="E233" s="171">
        <v>1592402</v>
      </c>
    </row>
    <row r="234" spans="1:5" s="97" customFormat="1" x14ac:dyDescent="0.2">
      <c r="A234" s="172" t="s">
        <v>291</v>
      </c>
      <c r="B234" s="173" t="s">
        <v>332</v>
      </c>
      <c r="C234" s="174">
        <v>10000</v>
      </c>
      <c r="D234" s="174">
        <v>30000</v>
      </c>
      <c r="E234" s="174">
        <v>40000</v>
      </c>
    </row>
    <row r="235" spans="1:5" s="97" customFormat="1" x14ac:dyDescent="0.2">
      <c r="A235" s="71" t="s">
        <v>263</v>
      </c>
      <c r="B235" s="72" t="s">
        <v>99</v>
      </c>
      <c r="C235" s="175">
        <v>10000</v>
      </c>
      <c r="D235" s="175">
        <v>30000</v>
      </c>
      <c r="E235" s="175">
        <v>40000</v>
      </c>
    </row>
    <row r="236" spans="1:5" s="97" customFormat="1" x14ac:dyDescent="0.2">
      <c r="A236" s="109" t="s">
        <v>1</v>
      </c>
      <c r="B236" s="110" t="s">
        <v>2</v>
      </c>
      <c r="C236" s="176">
        <v>10000</v>
      </c>
      <c r="D236" s="176">
        <v>30000</v>
      </c>
      <c r="E236" s="176">
        <v>40000</v>
      </c>
    </row>
    <row r="237" spans="1:5" s="97" customFormat="1" x14ac:dyDescent="0.2">
      <c r="A237" s="177" t="s">
        <v>179</v>
      </c>
      <c r="B237" s="178" t="s">
        <v>71</v>
      </c>
      <c r="C237" s="179">
        <v>10000</v>
      </c>
      <c r="D237" s="179">
        <v>30000</v>
      </c>
      <c r="E237" s="179">
        <v>40000</v>
      </c>
    </row>
    <row r="238" spans="1:5" s="97" customFormat="1" x14ac:dyDescent="0.2">
      <c r="A238" s="172" t="s">
        <v>333</v>
      </c>
      <c r="B238" s="173" t="s">
        <v>334</v>
      </c>
      <c r="C238" s="174">
        <v>30500</v>
      </c>
      <c r="D238" s="174">
        <v>0</v>
      </c>
      <c r="E238" s="174">
        <v>30500</v>
      </c>
    </row>
    <row r="239" spans="1:5" s="97" customFormat="1" x14ac:dyDescent="0.2">
      <c r="A239" s="71" t="s">
        <v>263</v>
      </c>
      <c r="B239" s="72" t="s">
        <v>99</v>
      </c>
      <c r="C239" s="175">
        <v>30500</v>
      </c>
      <c r="D239" s="175">
        <v>0</v>
      </c>
      <c r="E239" s="175">
        <v>30500</v>
      </c>
    </row>
    <row r="240" spans="1:5" s="97" customFormat="1" x14ac:dyDescent="0.2">
      <c r="A240" s="109" t="s">
        <v>1</v>
      </c>
      <c r="B240" s="110" t="s">
        <v>2</v>
      </c>
      <c r="C240" s="176">
        <v>30500</v>
      </c>
      <c r="D240" s="176">
        <v>0</v>
      </c>
      <c r="E240" s="176">
        <v>30500</v>
      </c>
    </row>
    <row r="241" spans="1:5" s="97" customFormat="1" x14ac:dyDescent="0.2">
      <c r="A241" s="177" t="s">
        <v>5</v>
      </c>
      <c r="B241" s="178" t="s">
        <v>184</v>
      </c>
      <c r="C241" s="179">
        <v>30500</v>
      </c>
      <c r="D241" s="179">
        <v>0</v>
      </c>
      <c r="E241" s="179">
        <v>30500</v>
      </c>
    </row>
    <row r="242" spans="1:5" s="97" customFormat="1" x14ac:dyDescent="0.2">
      <c r="A242" s="172" t="s">
        <v>295</v>
      </c>
      <c r="B242" s="173" t="s">
        <v>335</v>
      </c>
      <c r="C242" s="174">
        <v>42000</v>
      </c>
      <c r="D242" s="174">
        <v>0</v>
      </c>
      <c r="E242" s="174">
        <v>42000</v>
      </c>
    </row>
    <row r="243" spans="1:5" s="97" customFormat="1" x14ac:dyDescent="0.2">
      <c r="A243" s="71" t="s">
        <v>263</v>
      </c>
      <c r="B243" s="72" t="s">
        <v>99</v>
      </c>
      <c r="C243" s="175">
        <v>2000</v>
      </c>
      <c r="D243" s="175">
        <v>0</v>
      </c>
      <c r="E243" s="175">
        <v>2000</v>
      </c>
    </row>
    <row r="244" spans="1:5" s="97" customFormat="1" x14ac:dyDescent="0.2">
      <c r="A244" s="109" t="s">
        <v>1</v>
      </c>
      <c r="B244" s="110" t="s">
        <v>2</v>
      </c>
      <c r="C244" s="176">
        <v>2000</v>
      </c>
      <c r="D244" s="176">
        <v>0</v>
      </c>
      <c r="E244" s="176">
        <v>2000</v>
      </c>
    </row>
    <row r="245" spans="1:5" s="97" customFormat="1" x14ac:dyDescent="0.2">
      <c r="A245" s="177" t="s">
        <v>179</v>
      </c>
      <c r="B245" s="178" t="s">
        <v>71</v>
      </c>
      <c r="C245" s="179">
        <v>2000</v>
      </c>
      <c r="D245" s="179">
        <v>0</v>
      </c>
      <c r="E245" s="179">
        <v>2000</v>
      </c>
    </row>
    <row r="246" spans="1:5" s="97" customFormat="1" x14ac:dyDescent="0.2">
      <c r="A246" s="71" t="s">
        <v>302</v>
      </c>
      <c r="B246" s="72" t="s">
        <v>113</v>
      </c>
      <c r="C246" s="175">
        <v>40000</v>
      </c>
      <c r="D246" s="175">
        <v>0</v>
      </c>
      <c r="E246" s="175">
        <v>40000</v>
      </c>
    </row>
    <row r="247" spans="1:5" s="97" customFormat="1" x14ac:dyDescent="0.2">
      <c r="A247" s="109" t="s">
        <v>1</v>
      </c>
      <c r="B247" s="110" t="s">
        <v>2</v>
      </c>
      <c r="C247" s="176">
        <v>40000</v>
      </c>
      <c r="D247" s="176">
        <v>0</v>
      </c>
      <c r="E247" s="176">
        <v>40000</v>
      </c>
    </row>
    <row r="248" spans="1:5" s="97" customFormat="1" x14ac:dyDescent="0.2">
      <c r="A248" s="177" t="s">
        <v>5</v>
      </c>
      <c r="B248" s="178" t="s">
        <v>184</v>
      </c>
      <c r="C248" s="179">
        <v>40000</v>
      </c>
      <c r="D248" s="179">
        <v>0</v>
      </c>
      <c r="E248" s="179">
        <v>40000</v>
      </c>
    </row>
    <row r="249" spans="1:5" s="97" customFormat="1" x14ac:dyDescent="0.2">
      <c r="A249" s="172" t="s">
        <v>336</v>
      </c>
      <c r="B249" s="173" t="s">
        <v>337</v>
      </c>
      <c r="C249" s="174">
        <v>4000</v>
      </c>
      <c r="D249" s="174">
        <v>0</v>
      </c>
      <c r="E249" s="174">
        <v>4000</v>
      </c>
    </row>
    <row r="250" spans="1:5" s="97" customFormat="1" x14ac:dyDescent="0.2">
      <c r="A250" s="71" t="s">
        <v>263</v>
      </c>
      <c r="B250" s="72" t="s">
        <v>99</v>
      </c>
      <c r="C250" s="175">
        <v>4000</v>
      </c>
      <c r="D250" s="175">
        <v>0</v>
      </c>
      <c r="E250" s="175">
        <v>4000</v>
      </c>
    </row>
    <row r="251" spans="1:5" s="97" customFormat="1" x14ac:dyDescent="0.2">
      <c r="A251" s="109" t="s">
        <v>1</v>
      </c>
      <c r="B251" s="110" t="s">
        <v>2</v>
      </c>
      <c r="C251" s="176">
        <v>4000</v>
      </c>
      <c r="D251" s="176">
        <v>0</v>
      </c>
      <c r="E251" s="176">
        <v>4000</v>
      </c>
    </row>
    <row r="252" spans="1:5" s="97" customFormat="1" x14ac:dyDescent="0.2">
      <c r="A252" s="177" t="s">
        <v>179</v>
      </c>
      <c r="B252" s="178" t="s">
        <v>71</v>
      </c>
      <c r="C252" s="179">
        <v>4000</v>
      </c>
      <c r="D252" s="179">
        <v>0</v>
      </c>
      <c r="E252" s="179">
        <v>4000</v>
      </c>
    </row>
    <row r="253" spans="1:5" s="97" customFormat="1" x14ac:dyDescent="0.2">
      <c r="A253" s="172" t="s">
        <v>338</v>
      </c>
      <c r="B253" s="173" t="s">
        <v>339</v>
      </c>
      <c r="C253" s="174">
        <v>8500</v>
      </c>
      <c r="D253" s="174">
        <v>0</v>
      </c>
      <c r="E253" s="174">
        <v>8500</v>
      </c>
    </row>
    <row r="254" spans="1:5" s="97" customFormat="1" x14ac:dyDescent="0.2">
      <c r="A254" s="71" t="s">
        <v>263</v>
      </c>
      <c r="B254" s="72" t="s">
        <v>99</v>
      </c>
      <c r="C254" s="175">
        <v>8500</v>
      </c>
      <c r="D254" s="175">
        <v>0</v>
      </c>
      <c r="E254" s="175">
        <v>8500</v>
      </c>
    </row>
    <row r="255" spans="1:5" s="97" customFormat="1" x14ac:dyDescent="0.2">
      <c r="A255" s="109" t="s">
        <v>1</v>
      </c>
      <c r="B255" s="110" t="s">
        <v>2</v>
      </c>
      <c r="C255" s="176">
        <v>8500</v>
      </c>
      <c r="D255" s="176">
        <v>0</v>
      </c>
      <c r="E255" s="176">
        <v>8500</v>
      </c>
    </row>
    <row r="256" spans="1:5" s="97" customFormat="1" x14ac:dyDescent="0.2">
      <c r="A256" s="177" t="s">
        <v>3</v>
      </c>
      <c r="B256" s="178" t="s">
        <v>4</v>
      </c>
      <c r="C256" s="179">
        <v>8500</v>
      </c>
      <c r="D256" s="179">
        <v>0</v>
      </c>
      <c r="E256" s="179">
        <v>8500</v>
      </c>
    </row>
    <row r="257" spans="1:5" s="97" customFormat="1" x14ac:dyDescent="0.2">
      <c r="A257" s="172" t="s">
        <v>340</v>
      </c>
      <c r="B257" s="173" t="s">
        <v>341</v>
      </c>
      <c r="C257" s="174">
        <v>3504</v>
      </c>
      <c r="D257" s="174">
        <v>0</v>
      </c>
      <c r="E257" s="174">
        <v>3504</v>
      </c>
    </row>
    <row r="258" spans="1:5" s="97" customFormat="1" x14ac:dyDescent="0.2">
      <c r="A258" s="71" t="s">
        <v>263</v>
      </c>
      <c r="B258" s="72" t="s">
        <v>99</v>
      </c>
      <c r="C258" s="175">
        <v>1686</v>
      </c>
      <c r="D258" s="175">
        <v>0</v>
      </c>
      <c r="E258" s="175">
        <v>1686</v>
      </c>
    </row>
    <row r="259" spans="1:5" s="97" customFormat="1" x14ac:dyDescent="0.2">
      <c r="A259" s="109" t="s">
        <v>1</v>
      </c>
      <c r="B259" s="110" t="s">
        <v>2</v>
      </c>
      <c r="C259" s="176">
        <v>1686</v>
      </c>
      <c r="D259" s="176">
        <v>0</v>
      </c>
      <c r="E259" s="176">
        <v>1686</v>
      </c>
    </row>
    <row r="260" spans="1:5" s="97" customFormat="1" x14ac:dyDescent="0.2">
      <c r="A260" s="177" t="s">
        <v>177</v>
      </c>
      <c r="B260" s="178" t="s">
        <v>178</v>
      </c>
      <c r="C260" s="179">
        <v>1686</v>
      </c>
      <c r="D260" s="179">
        <v>0</v>
      </c>
      <c r="E260" s="179">
        <v>1686</v>
      </c>
    </row>
    <row r="261" spans="1:5" s="97" customFormat="1" x14ac:dyDescent="0.2">
      <c r="A261" s="71" t="s">
        <v>266</v>
      </c>
      <c r="B261" s="72" t="s">
        <v>109</v>
      </c>
      <c r="C261" s="175">
        <v>1818</v>
      </c>
      <c r="D261" s="175">
        <v>0</v>
      </c>
      <c r="E261" s="175">
        <v>1818</v>
      </c>
    </row>
    <row r="262" spans="1:5" s="97" customFormat="1" x14ac:dyDescent="0.2">
      <c r="A262" s="109" t="s">
        <v>1</v>
      </c>
      <c r="B262" s="110" t="s">
        <v>2</v>
      </c>
      <c r="C262" s="176">
        <v>1818</v>
      </c>
      <c r="D262" s="176">
        <v>0</v>
      </c>
      <c r="E262" s="176">
        <v>1818</v>
      </c>
    </row>
    <row r="263" spans="1:5" s="97" customFormat="1" x14ac:dyDescent="0.2">
      <c r="A263" s="177" t="s">
        <v>177</v>
      </c>
      <c r="B263" s="178" t="s">
        <v>178</v>
      </c>
      <c r="C263" s="179">
        <v>1818</v>
      </c>
      <c r="D263" s="179">
        <v>0</v>
      </c>
      <c r="E263" s="179">
        <v>1818</v>
      </c>
    </row>
    <row r="264" spans="1:5" s="97" customFormat="1" x14ac:dyDescent="0.2">
      <c r="A264" s="172" t="s">
        <v>342</v>
      </c>
      <c r="B264" s="173" t="s">
        <v>343</v>
      </c>
      <c r="C264" s="174">
        <v>22000</v>
      </c>
      <c r="D264" s="174">
        <v>0</v>
      </c>
      <c r="E264" s="174">
        <v>22000</v>
      </c>
    </row>
    <row r="265" spans="1:5" s="97" customFormat="1" x14ac:dyDescent="0.2">
      <c r="A265" s="71" t="s">
        <v>263</v>
      </c>
      <c r="B265" s="72" t="s">
        <v>99</v>
      </c>
      <c r="C265" s="175">
        <v>22000</v>
      </c>
      <c r="D265" s="175">
        <v>0</v>
      </c>
      <c r="E265" s="175">
        <v>22000</v>
      </c>
    </row>
    <row r="266" spans="1:5" s="97" customFormat="1" x14ac:dyDescent="0.2">
      <c r="A266" s="109" t="s">
        <v>1</v>
      </c>
      <c r="B266" s="110" t="s">
        <v>2</v>
      </c>
      <c r="C266" s="176">
        <v>22000</v>
      </c>
      <c r="D266" s="176">
        <v>0</v>
      </c>
      <c r="E266" s="176">
        <v>22000</v>
      </c>
    </row>
    <row r="267" spans="1:5" s="97" customFormat="1" x14ac:dyDescent="0.2">
      <c r="A267" s="177" t="s">
        <v>14</v>
      </c>
      <c r="B267" s="178" t="s">
        <v>15</v>
      </c>
      <c r="C267" s="179">
        <v>22000</v>
      </c>
      <c r="D267" s="179">
        <v>0</v>
      </c>
      <c r="E267" s="179">
        <v>22000</v>
      </c>
    </row>
    <row r="268" spans="1:5" s="97" customFormat="1" ht="25.5" x14ac:dyDescent="0.2">
      <c r="A268" s="172" t="s">
        <v>344</v>
      </c>
      <c r="B268" s="173" t="s">
        <v>345</v>
      </c>
      <c r="C268" s="174">
        <v>2655</v>
      </c>
      <c r="D268" s="174">
        <v>0</v>
      </c>
      <c r="E268" s="174">
        <v>2655</v>
      </c>
    </row>
    <row r="269" spans="1:5" s="97" customFormat="1" x14ac:dyDescent="0.2">
      <c r="A269" s="71" t="s">
        <v>263</v>
      </c>
      <c r="B269" s="72" t="s">
        <v>99</v>
      </c>
      <c r="C269" s="175">
        <v>2655</v>
      </c>
      <c r="D269" s="175">
        <v>0</v>
      </c>
      <c r="E269" s="175">
        <v>2655</v>
      </c>
    </row>
    <row r="270" spans="1:5" s="97" customFormat="1" x14ac:dyDescent="0.2">
      <c r="A270" s="109" t="s">
        <v>6</v>
      </c>
      <c r="B270" s="110" t="s">
        <v>7</v>
      </c>
      <c r="C270" s="176">
        <v>2655</v>
      </c>
      <c r="D270" s="176">
        <v>0</v>
      </c>
      <c r="E270" s="176">
        <v>2655</v>
      </c>
    </row>
    <row r="271" spans="1:5" s="97" customFormat="1" x14ac:dyDescent="0.2">
      <c r="A271" s="177" t="s">
        <v>8</v>
      </c>
      <c r="B271" s="178" t="s">
        <v>9</v>
      </c>
      <c r="C271" s="179">
        <v>2655</v>
      </c>
      <c r="D271" s="179">
        <v>0</v>
      </c>
      <c r="E271" s="179">
        <v>2655</v>
      </c>
    </row>
    <row r="272" spans="1:5" s="97" customFormat="1" ht="25.5" x14ac:dyDescent="0.2">
      <c r="A272" s="172" t="s">
        <v>346</v>
      </c>
      <c r="B272" s="173" t="s">
        <v>347</v>
      </c>
      <c r="C272" s="174">
        <v>1327</v>
      </c>
      <c r="D272" s="174">
        <v>0</v>
      </c>
      <c r="E272" s="174">
        <v>1327</v>
      </c>
    </row>
    <row r="273" spans="1:5" s="97" customFormat="1" x14ac:dyDescent="0.2">
      <c r="A273" s="71" t="s">
        <v>263</v>
      </c>
      <c r="B273" s="72" t="s">
        <v>99</v>
      </c>
      <c r="C273" s="175">
        <v>1327</v>
      </c>
      <c r="D273" s="175">
        <v>0</v>
      </c>
      <c r="E273" s="175">
        <v>1327</v>
      </c>
    </row>
    <row r="274" spans="1:5" s="97" customFormat="1" x14ac:dyDescent="0.2">
      <c r="A274" s="109" t="s">
        <v>6</v>
      </c>
      <c r="B274" s="110" t="s">
        <v>7</v>
      </c>
      <c r="C274" s="176">
        <v>1327</v>
      </c>
      <c r="D274" s="176">
        <v>0</v>
      </c>
      <c r="E274" s="176">
        <v>1327</v>
      </c>
    </row>
    <row r="275" spans="1:5" s="97" customFormat="1" x14ac:dyDescent="0.2">
      <c r="A275" s="177" t="s">
        <v>176</v>
      </c>
      <c r="B275" s="178" t="s">
        <v>229</v>
      </c>
      <c r="C275" s="179">
        <v>1327</v>
      </c>
      <c r="D275" s="179">
        <v>0</v>
      </c>
      <c r="E275" s="179">
        <v>1327</v>
      </c>
    </row>
    <row r="276" spans="1:5" s="97" customFormat="1" ht="25.5" x14ac:dyDescent="0.2">
      <c r="A276" s="172" t="s">
        <v>348</v>
      </c>
      <c r="B276" s="173" t="s">
        <v>349</v>
      </c>
      <c r="C276" s="174">
        <v>10000</v>
      </c>
      <c r="D276" s="174">
        <v>0</v>
      </c>
      <c r="E276" s="174">
        <v>10000</v>
      </c>
    </row>
    <row r="277" spans="1:5" s="97" customFormat="1" x14ac:dyDescent="0.2">
      <c r="A277" s="71" t="s">
        <v>263</v>
      </c>
      <c r="B277" s="72" t="s">
        <v>99</v>
      </c>
      <c r="C277" s="175">
        <v>10000</v>
      </c>
      <c r="D277" s="175">
        <v>0</v>
      </c>
      <c r="E277" s="175">
        <v>10000</v>
      </c>
    </row>
    <row r="278" spans="1:5" s="97" customFormat="1" x14ac:dyDescent="0.2">
      <c r="A278" s="109" t="s">
        <v>6</v>
      </c>
      <c r="B278" s="110" t="s">
        <v>7</v>
      </c>
      <c r="C278" s="176">
        <v>10000</v>
      </c>
      <c r="D278" s="176">
        <v>0</v>
      </c>
      <c r="E278" s="176">
        <v>10000</v>
      </c>
    </row>
    <row r="279" spans="1:5" s="97" customFormat="1" x14ac:dyDescent="0.2">
      <c r="A279" s="177" t="s">
        <v>8</v>
      </c>
      <c r="B279" s="178" t="s">
        <v>9</v>
      </c>
      <c r="C279" s="179">
        <v>10000</v>
      </c>
      <c r="D279" s="179">
        <v>0</v>
      </c>
      <c r="E279" s="179">
        <v>10000</v>
      </c>
    </row>
    <row r="280" spans="1:5" s="97" customFormat="1" ht="25.5" x14ac:dyDescent="0.2">
      <c r="A280" s="172" t="s">
        <v>350</v>
      </c>
      <c r="B280" s="173" t="s">
        <v>351</v>
      </c>
      <c r="C280" s="174">
        <v>46545</v>
      </c>
      <c r="D280" s="174">
        <v>0</v>
      </c>
      <c r="E280" s="174">
        <v>46545</v>
      </c>
    </row>
    <row r="281" spans="1:5" s="97" customFormat="1" x14ac:dyDescent="0.2">
      <c r="A281" s="71" t="s">
        <v>263</v>
      </c>
      <c r="B281" s="72" t="s">
        <v>99</v>
      </c>
      <c r="C281" s="175">
        <v>20000</v>
      </c>
      <c r="D281" s="175">
        <v>0</v>
      </c>
      <c r="E281" s="175">
        <v>20000</v>
      </c>
    </row>
    <row r="282" spans="1:5" s="97" customFormat="1" x14ac:dyDescent="0.2">
      <c r="A282" s="109" t="s">
        <v>6</v>
      </c>
      <c r="B282" s="110" t="s">
        <v>7</v>
      </c>
      <c r="C282" s="176">
        <v>20000</v>
      </c>
      <c r="D282" s="176">
        <v>0</v>
      </c>
      <c r="E282" s="176">
        <v>20000</v>
      </c>
    </row>
    <row r="283" spans="1:5" s="97" customFormat="1" x14ac:dyDescent="0.2">
      <c r="A283" s="177" t="s">
        <v>73</v>
      </c>
      <c r="B283" s="178" t="s">
        <v>74</v>
      </c>
      <c r="C283" s="179">
        <v>20000</v>
      </c>
      <c r="D283" s="179">
        <v>0</v>
      </c>
      <c r="E283" s="179">
        <v>20000</v>
      </c>
    </row>
    <row r="284" spans="1:5" s="97" customFormat="1" x14ac:dyDescent="0.2">
      <c r="A284" s="71" t="s">
        <v>266</v>
      </c>
      <c r="B284" s="72" t="s">
        <v>109</v>
      </c>
      <c r="C284" s="175">
        <v>26545</v>
      </c>
      <c r="D284" s="175">
        <v>0</v>
      </c>
      <c r="E284" s="175">
        <v>26545</v>
      </c>
    </row>
    <row r="285" spans="1:5" s="97" customFormat="1" x14ac:dyDescent="0.2">
      <c r="A285" s="109" t="s">
        <v>6</v>
      </c>
      <c r="B285" s="110" t="s">
        <v>7</v>
      </c>
      <c r="C285" s="176">
        <v>26545</v>
      </c>
      <c r="D285" s="176">
        <v>0</v>
      </c>
      <c r="E285" s="176">
        <v>26545</v>
      </c>
    </row>
    <row r="286" spans="1:5" s="97" customFormat="1" x14ac:dyDescent="0.2">
      <c r="A286" s="177" t="s">
        <v>8</v>
      </c>
      <c r="B286" s="178" t="s">
        <v>9</v>
      </c>
      <c r="C286" s="179">
        <v>26545</v>
      </c>
      <c r="D286" s="179">
        <v>0</v>
      </c>
      <c r="E286" s="179">
        <v>26545</v>
      </c>
    </row>
    <row r="287" spans="1:5" s="97" customFormat="1" ht="25.5" x14ac:dyDescent="0.2">
      <c r="A287" s="172" t="s">
        <v>352</v>
      </c>
      <c r="B287" s="173" t="s">
        <v>353</v>
      </c>
      <c r="C287" s="174">
        <v>1250000</v>
      </c>
      <c r="D287" s="174">
        <v>0</v>
      </c>
      <c r="E287" s="174">
        <v>1250000</v>
      </c>
    </row>
    <row r="288" spans="1:5" s="97" customFormat="1" x14ac:dyDescent="0.2">
      <c r="A288" s="71" t="s">
        <v>263</v>
      </c>
      <c r="B288" s="72" t="s">
        <v>99</v>
      </c>
      <c r="C288" s="175">
        <v>50000</v>
      </c>
      <c r="D288" s="175">
        <v>0</v>
      </c>
      <c r="E288" s="175">
        <v>50000</v>
      </c>
    </row>
    <row r="289" spans="1:5" s="97" customFormat="1" x14ac:dyDescent="0.2">
      <c r="A289" s="109" t="s">
        <v>1</v>
      </c>
      <c r="B289" s="110" t="s">
        <v>2</v>
      </c>
      <c r="C289" s="176">
        <v>20000</v>
      </c>
      <c r="D289" s="176">
        <v>0</v>
      </c>
      <c r="E289" s="176">
        <v>20000</v>
      </c>
    </row>
    <row r="290" spans="1:5" s="97" customFormat="1" x14ac:dyDescent="0.2">
      <c r="A290" s="177" t="s">
        <v>3</v>
      </c>
      <c r="B290" s="178" t="s">
        <v>4</v>
      </c>
      <c r="C290" s="179">
        <v>20000</v>
      </c>
      <c r="D290" s="179">
        <v>0</v>
      </c>
      <c r="E290" s="179">
        <v>20000</v>
      </c>
    </row>
    <row r="291" spans="1:5" s="97" customFormat="1" x14ac:dyDescent="0.2">
      <c r="A291" s="109" t="s">
        <v>6</v>
      </c>
      <c r="B291" s="110" t="s">
        <v>7</v>
      </c>
      <c r="C291" s="176">
        <v>30000</v>
      </c>
      <c r="D291" s="176">
        <v>0</v>
      </c>
      <c r="E291" s="176">
        <v>30000</v>
      </c>
    </row>
    <row r="292" spans="1:5" s="97" customFormat="1" x14ac:dyDescent="0.2">
      <c r="A292" s="177" t="s">
        <v>8</v>
      </c>
      <c r="B292" s="178" t="s">
        <v>9</v>
      </c>
      <c r="C292" s="179">
        <v>30000</v>
      </c>
      <c r="D292" s="179">
        <v>0</v>
      </c>
      <c r="E292" s="179">
        <v>30000</v>
      </c>
    </row>
    <row r="293" spans="1:5" s="97" customFormat="1" x14ac:dyDescent="0.2">
      <c r="A293" s="71" t="s">
        <v>288</v>
      </c>
      <c r="B293" s="72" t="s">
        <v>289</v>
      </c>
      <c r="C293" s="175">
        <v>1200000</v>
      </c>
      <c r="D293" s="175">
        <v>0</v>
      </c>
      <c r="E293" s="175">
        <v>1200000</v>
      </c>
    </row>
    <row r="294" spans="1:5" s="97" customFormat="1" x14ac:dyDescent="0.2">
      <c r="A294" s="180" t="s">
        <v>354</v>
      </c>
      <c r="B294" s="181" t="s">
        <v>355</v>
      </c>
      <c r="C294" s="182">
        <v>1200000</v>
      </c>
      <c r="D294" s="182">
        <v>0</v>
      </c>
      <c r="E294" s="182">
        <v>1200000</v>
      </c>
    </row>
    <row r="295" spans="1:5" s="97" customFormat="1" x14ac:dyDescent="0.2">
      <c r="A295" s="109" t="s">
        <v>6</v>
      </c>
      <c r="B295" s="110" t="s">
        <v>7</v>
      </c>
      <c r="C295" s="176">
        <v>1200000</v>
      </c>
      <c r="D295" s="176">
        <v>0</v>
      </c>
      <c r="E295" s="176">
        <v>1200000</v>
      </c>
    </row>
    <row r="296" spans="1:5" s="97" customFormat="1" x14ac:dyDescent="0.2">
      <c r="A296" s="177" t="s">
        <v>8</v>
      </c>
      <c r="B296" s="178" t="s">
        <v>9</v>
      </c>
      <c r="C296" s="179">
        <v>1200000</v>
      </c>
      <c r="D296" s="179">
        <v>0</v>
      </c>
      <c r="E296" s="179">
        <v>1200000</v>
      </c>
    </row>
    <row r="297" spans="1:5" s="97" customFormat="1" ht="25.5" x14ac:dyDescent="0.2">
      <c r="A297" s="172" t="s">
        <v>356</v>
      </c>
      <c r="B297" s="173" t="s">
        <v>357</v>
      </c>
      <c r="C297" s="174">
        <v>29138</v>
      </c>
      <c r="D297" s="174">
        <v>0</v>
      </c>
      <c r="E297" s="174">
        <v>29138</v>
      </c>
    </row>
    <row r="298" spans="1:5" s="97" customFormat="1" x14ac:dyDescent="0.2">
      <c r="A298" s="71" t="s">
        <v>263</v>
      </c>
      <c r="B298" s="72" t="s">
        <v>99</v>
      </c>
      <c r="C298" s="175">
        <v>17483</v>
      </c>
      <c r="D298" s="175">
        <v>0</v>
      </c>
      <c r="E298" s="175">
        <v>17483</v>
      </c>
    </row>
    <row r="299" spans="1:5" s="97" customFormat="1" x14ac:dyDescent="0.2">
      <c r="A299" s="109" t="s">
        <v>6</v>
      </c>
      <c r="B299" s="110" t="s">
        <v>7</v>
      </c>
      <c r="C299" s="176">
        <v>17483</v>
      </c>
      <c r="D299" s="176">
        <v>0</v>
      </c>
      <c r="E299" s="176">
        <v>17483</v>
      </c>
    </row>
    <row r="300" spans="1:5" s="97" customFormat="1" x14ac:dyDescent="0.2">
      <c r="A300" s="177" t="s">
        <v>8</v>
      </c>
      <c r="B300" s="178" t="s">
        <v>9</v>
      </c>
      <c r="C300" s="179">
        <v>17483</v>
      </c>
      <c r="D300" s="179">
        <v>0</v>
      </c>
      <c r="E300" s="179">
        <v>17483</v>
      </c>
    </row>
    <row r="301" spans="1:5" s="97" customFormat="1" x14ac:dyDescent="0.2">
      <c r="A301" s="71" t="s">
        <v>287</v>
      </c>
      <c r="B301" s="72" t="s">
        <v>108</v>
      </c>
      <c r="C301" s="175">
        <v>11655</v>
      </c>
      <c r="D301" s="175">
        <v>0</v>
      </c>
      <c r="E301" s="175">
        <v>11655</v>
      </c>
    </row>
    <row r="302" spans="1:5" s="97" customFormat="1" x14ac:dyDescent="0.2">
      <c r="A302" s="109" t="s">
        <v>6</v>
      </c>
      <c r="B302" s="110" t="s">
        <v>7</v>
      </c>
      <c r="C302" s="176">
        <v>11655</v>
      </c>
      <c r="D302" s="176">
        <v>0</v>
      </c>
      <c r="E302" s="176">
        <v>11655</v>
      </c>
    </row>
    <row r="303" spans="1:5" s="97" customFormat="1" x14ac:dyDescent="0.2">
      <c r="A303" s="177" t="s">
        <v>8</v>
      </c>
      <c r="B303" s="178" t="s">
        <v>9</v>
      </c>
      <c r="C303" s="179">
        <v>11655</v>
      </c>
      <c r="D303" s="179">
        <v>0</v>
      </c>
      <c r="E303" s="179">
        <v>11655</v>
      </c>
    </row>
    <row r="304" spans="1:5" s="97" customFormat="1" ht="25.5" x14ac:dyDescent="0.2">
      <c r="A304" s="172" t="s">
        <v>358</v>
      </c>
      <c r="B304" s="173" t="s">
        <v>359</v>
      </c>
      <c r="C304" s="174">
        <v>12438</v>
      </c>
      <c r="D304" s="174">
        <v>0</v>
      </c>
      <c r="E304" s="174">
        <v>12438</v>
      </c>
    </row>
    <row r="305" spans="1:5" s="97" customFormat="1" x14ac:dyDescent="0.2">
      <c r="A305" s="71" t="s">
        <v>263</v>
      </c>
      <c r="B305" s="72" t="s">
        <v>99</v>
      </c>
      <c r="C305" s="175">
        <v>8663</v>
      </c>
      <c r="D305" s="175">
        <v>0</v>
      </c>
      <c r="E305" s="175">
        <v>8663</v>
      </c>
    </row>
    <row r="306" spans="1:5" s="97" customFormat="1" x14ac:dyDescent="0.2">
      <c r="A306" s="109" t="s">
        <v>1</v>
      </c>
      <c r="B306" s="110" t="s">
        <v>2</v>
      </c>
      <c r="C306" s="176">
        <v>3000</v>
      </c>
      <c r="D306" s="176">
        <v>0</v>
      </c>
      <c r="E306" s="176">
        <v>3000</v>
      </c>
    </row>
    <row r="307" spans="1:5" s="97" customFormat="1" x14ac:dyDescent="0.2">
      <c r="A307" s="177" t="s">
        <v>3</v>
      </c>
      <c r="B307" s="178" t="s">
        <v>4</v>
      </c>
      <c r="C307" s="179">
        <v>3000</v>
      </c>
      <c r="D307" s="179">
        <v>0</v>
      </c>
      <c r="E307" s="179">
        <v>3000</v>
      </c>
    </row>
    <row r="308" spans="1:5" s="97" customFormat="1" x14ac:dyDescent="0.2">
      <c r="A308" s="109" t="s">
        <v>6</v>
      </c>
      <c r="B308" s="110" t="s">
        <v>7</v>
      </c>
      <c r="C308" s="176">
        <v>5663</v>
      </c>
      <c r="D308" s="176">
        <v>0</v>
      </c>
      <c r="E308" s="176">
        <v>5663</v>
      </c>
    </row>
    <row r="309" spans="1:5" s="97" customFormat="1" x14ac:dyDescent="0.2">
      <c r="A309" s="177" t="s">
        <v>8</v>
      </c>
      <c r="B309" s="178" t="s">
        <v>9</v>
      </c>
      <c r="C309" s="179">
        <v>5663</v>
      </c>
      <c r="D309" s="179">
        <v>0</v>
      </c>
      <c r="E309" s="179">
        <v>5663</v>
      </c>
    </row>
    <row r="310" spans="1:5" s="97" customFormat="1" x14ac:dyDescent="0.2">
      <c r="A310" s="71" t="s">
        <v>287</v>
      </c>
      <c r="B310" s="72" t="s">
        <v>108</v>
      </c>
      <c r="C310" s="175">
        <v>3775</v>
      </c>
      <c r="D310" s="175">
        <v>0</v>
      </c>
      <c r="E310" s="175">
        <v>3775</v>
      </c>
    </row>
    <row r="311" spans="1:5" s="97" customFormat="1" x14ac:dyDescent="0.2">
      <c r="A311" s="109" t="s">
        <v>6</v>
      </c>
      <c r="B311" s="110" t="s">
        <v>7</v>
      </c>
      <c r="C311" s="176">
        <v>3775</v>
      </c>
      <c r="D311" s="176">
        <v>0</v>
      </c>
      <c r="E311" s="176">
        <v>3775</v>
      </c>
    </row>
    <row r="312" spans="1:5" s="97" customFormat="1" x14ac:dyDescent="0.2">
      <c r="A312" s="177" t="s">
        <v>8</v>
      </c>
      <c r="B312" s="178" t="s">
        <v>9</v>
      </c>
      <c r="C312" s="179">
        <v>3775</v>
      </c>
      <c r="D312" s="179">
        <v>0</v>
      </c>
      <c r="E312" s="179">
        <v>3775</v>
      </c>
    </row>
    <row r="313" spans="1:5" s="97" customFormat="1" ht="25.5" x14ac:dyDescent="0.2">
      <c r="A313" s="172" t="s">
        <v>312</v>
      </c>
      <c r="B313" s="173" t="s">
        <v>360</v>
      </c>
      <c r="C313" s="174">
        <v>25000</v>
      </c>
      <c r="D313" s="174">
        <v>0</v>
      </c>
      <c r="E313" s="174">
        <v>25000</v>
      </c>
    </row>
    <row r="314" spans="1:5" s="97" customFormat="1" x14ac:dyDescent="0.2">
      <c r="A314" s="71" t="s">
        <v>263</v>
      </c>
      <c r="B314" s="72" t="s">
        <v>99</v>
      </c>
      <c r="C314" s="175">
        <v>25000</v>
      </c>
      <c r="D314" s="175">
        <v>0</v>
      </c>
      <c r="E314" s="175">
        <v>25000</v>
      </c>
    </row>
    <row r="315" spans="1:5" s="97" customFormat="1" x14ac:dyDescent="0.2">
      <c r="A315" s="109" t="s">
        <v>1</v>
      </c>
      <c r="B315" s="110" t="s">
        <v>2</v>
      </c>
      <c r="C315" s="176">
        <v>25000</v>
      </c>
      <c r="D315" s="176">
        <v>0</v>
      </c>
      <c r="E315" s="176">
        <v>25000</v>
      </c>
    </row>
    <row r="316" spans="1:5" s="97" customFormat="1" x14ac:dyDescent="0.2">
      <c r="A316" s="177" t="s">
        <v>179</v>
      </c>
      <c r="B316" s="178" t="s">
        <v>71</v>
      </c>
      <c r="C316" s="179">
        <v>25000</v>
      </c>
      <c r="D316" s="179">
        <v>0</v>
      </c>
      <c r="E316" s="179">
        <v>25000</v>
      </c>
    </row>
    <row r="317" spans="1:5" s="97" customFormat="1" ht="25.5" x14ac:dyDescent="0.2">
      <c r="A317" s="172" t="s">
        <v>361</v>
      </c>
      <c r="B317" s="173" t="s">
        <v>362</v>
      </c>
      <c r="C317" s="174">
        <v>10000</v>
      </c>
      <c r="D317" s="174">
        <v>0</v>
      </c>
      <c r="E317" s="174">
        <v>10000</v>
      </c>
    </row>
    <row r="318" spans="1:5" s="97" customFormat="1" x14ac:dyDescent="0.2">
      <c r="A318" s="71" t="s">
        <v>277</v>
      </c>
      <c r="B318" s="72" t="s">
        <v>97</v>
      </c>
      <c r="C318" s="175">
        <v>10000</v>
      </c>
      <c r="D318" s="175">
        <v>0</v>
      </c>
      <c r="E318" s="175">
        <v>10000</v>
      </c>
    </row>
    <row r="319" spans="1:5" s="97" customFormat="1" x14ac:dyDescent="0.2">
      <c r="A319" s="109" t="s">
        <v>1</v>
      </c>
      <c r="B319" s="110" t="s">
        <v>2</v>
      </c>
      <c r="C319" s="176">
        <v>10000</v>
      </c>
      <c r="D319" s="176">
        <v>0</v>
      </c>
      <c r="E319" s="176">
        <v>10000</v>
      </c>
    </row>
    <row r="320" spans="1:5" s="97" customFormat="1" x14ac:dyDescent="0.2">
      <c r="A320" s="177" t="s">
        <v>179</v>
      </c>
      <c r="B320" s="178" t="s">
        <v>71</v>
      </c>
      <c r="C320" s="179">
        <v>10000</v>
      </c>
      <c r="D320" s="179">
        <v>0</v>
      </c>
      <c r="E320" s="179">
        <v>10000</v>
      </c>
    </row>
    <row r="321" spans="1:5" s="97" customFormat="1" ht="25.5" x14ac:dyDescent="0.2">
      <c r="A321" s="172" t="s">
        <v>363</v>
      </c>
      <c r="B321" s="173" t="s">
        <v>364</v>
      </c>
      <c r="C321" s="174">
        <v>54795</v>
      </c>
      <c r="D321" s="174">
        <v>0</v>
      </c>
      <c r="E321" s="174">
        <v>54795</v>
      </c>
    </row>
    <row r="322" spans="1:5" s="97" customFormat="1" x14ac:dyDescent="0.2">
      <c r="A322" s="71" t="s">
        <v>263</v>
      </c>
      <c r="B322" s="72" t="s">
        <v>99</v>
      </c>
      <c r="C322" s="175">
        <v>24795</v>
      </c>
      <c r="D322" s="175">
        <v>0</v>
      </c>
      <c r="E322" s="175">
        <v>24795</v>
      </c>
    </row>
    <row r="323" spans="1:5" s="97" customFormat="1" x14ac:dyDescent="0.2">
      <c r="A323" s="109" t="s">
        <v>6</v>
      </c>
      <c r="B323" s="110" t="s">
        <v>7</v>
      </c>
      <c r="C323" s="176">
        <v>24795</v>
      </c>
      <c r="D323" s="176">
        <v>0</v>
      </c>
      <c r="E323" s="176">
        <v>24795</v>
      </c>
    </row>
    <row r="324" spans="1:5" s="97" customFormat="1" x14ac:dyDescent="0.2">
      <c r="A324" s="177" t="s">
        <v>8</v>
      </c>
      <c r="B324" s="178" t="s">
        <v>9</v>
      </c>
      <c r="C324" s="179">
        <v>24795</v>
      </c>
      <c r="D324" s="179">
        <v>0</v>
      </c>
      <c r="E324" s="179">
        <v>24795</v>
      </c>
    </row>
    <row r="325" spans="1:5" s="97" customFormat="1" x14ac:dyDescent="0.2">
      <c r="A325" s="71" t="s">
        <v>365</v>
      </c>
      <c r="B325" s="72" t="s">
        <v>366</v>
      </c>
      <c r="C325" s="175">
        <v>30000</v>
      </c>
      <c r="D325" s="175">
        <v>0</v>
      </c>
      <c r="E325" s="175">
        <v>30000</v>
      </c>
    </row>
    <row r="326" spans="1:5" s="97" customFormat="1" x14ac:dyDescent="0.2">
      <c r="A326" s="180" t="s">
        <v>367</v>
      </c>
      <c r="B326" s="181" t="s">
        <v>368</v>
      </c>
      <c r="C326" s="182">
        <v>30000</v>
      </c>
      <c r="D326" s="182">
        <v>0</v>
      </c>
      <c r="E326" s="182">
        <v>30000</v>
      </c>
    </row>
    <row r="327" spans="1:5" s="97" customFormat="1" x14ac:dyDescent="0.2">
      <c r="A327" s="109" t="s">
        <v>6</v>
      </c>
      <c r="B327" s="110" t="s">
        <v>7</v>
      </c>
      <c r="C327" s="176">
        <v>30000</v>
      </c>
      <c r="D327" s="176">
        <v>0</v>
      </c>
      <c r="E327" s="176">
        <v>30000</v>
      </c>
    </row>
    <row r="328" spans="1:5" s="97" customFormat="1" x14ac:dyDescent="0.2">
      <c r="A328" s="177" t="s">
        <v>8</v>
      </c>
      <c r="B328" s="178" t="s">
        <v>9</v>
      </c>
      <c r="C328" s="179">
        <v>30000</v>
      </c>
      <c r="D328" s="179">
        <v>0</v>
      </c>
      <c r="E328" s="179">
        <v>30000</v>
      </c>
    </row>
    <row r="329" spans="1:5" s="155" customFormat="1" x14ac:dyDescent="0.2">
      <c r="A329" s="117" t="s">
        <v>216</v>
      </c>
      <c r="B329" s="117"/>
      <c r="C329" s="108">
        <v>44000</v>
      </c>
      <c r="D329" s="108">
        <v>0</v>
      </c>
      <c r="E329" s="108">
        <f>C329+D329</f>
        <v>44000</v>
      </c>
    </row>
    <row r="330" spans="1:5" s="97" customFormat="1" x14ac:dyDescent="0.2">
      <c r="A330" s="169" t="s">
        <v>369</v>
      </c>
      <c r="B330" s="170" t="s">
        <v>370</v>
      </c>
      <c r="C330" s="171">
        <v>44000</v>
      </c>
      <c r="D330" s="171">
        <v>0</v>
      </c>
      <c r="E330" s="171">
        <v>44000</v>
      </c>
    </row>
    <row r="331" spans="1:5" s="97" customFormat="1" x14ac:dyDescent="0.2">
      <c r="A331" s="172" t="s">
        <v>293</v>
      </c>
      <c r="B331" s="173" t="s">
        <v>371</v>
      </c>
      <c r="C331" s="174">
        <v>30000</v>
      </c>
      <c r="D331" s="174">
        <v>0</v>
      </c>
      <c r="E331" s="174">
        <v>30000</v>
      </c>
    </row>
    <row r="332" spans="1:5" s="97" customFormat="1" x14ac:dyDescent="0.2">
      <c r="A332" s="71" t="s">
        <v>263</v>
      </c>
      <c r="B332" s="72" t="s">
        <v>99</v>
      </c>
      <c r="C332" s="175">
        <v>30000</v>
      </c>
      <c r="D332" s="175">
        <v>0</v>
      </c>
      <c r="E332" s="175">
        <v>30000</v>
      </c>
    </row>
    <row r="333" spans="1:5" s="97" customFormat="1" x14ac:dyDescent="0.2">
      <c r="A333" s="109" t="s">
        <v>1</v>
      </c>
      <c r="B333" s="110" t="s">
        <v>2</v>
      </c>
      <c r="C333" s="176">
        <v>30000</v>
      </c>
      <c r="D333" s="176">
        <v>0</v>
      </c>
      <c r="E333" s="176">
        <v>30000</v>
      </c>
    </row>
    <row r="334" spans="1:5" s="97" customFormat="1" x14ac:dyDescent="0.2">
      <c r="A334" s="177" t="s">
        <v>179</v>
      </c>
      <c r="B334" s="178" t="s">
        <v>71</v>
      </c>
      <c r="C334" s="179">
        <v>30000</v>
      </c>
      <c r="D334" s="179">
        <v>0</v>
      </c>
      <c r="E334" s="179">
        <v>30000</v>
      </c>
    </row>
    <row r="335" spans="1:5" s="97" customFormat="1" x14ac:dyDescent="0.2">
      <c r="A335" s="172" t="s">
        <v>333</v>
      </c>
      <c r="B335" s="173" t="s">
        <v>372</v>
      </c>
      <c r="C335" s="174">
        <v>4000</v>
      </c>
      <c r="D335" s="174">
        <v>0</v>
      </c>
      <c r="E335" s="174">
        <v>4000</v>
      </c>
    </row>
    <row r="336" spans="1:5" s="97" customFormat="1" x14ac:dyDescent="0.2">
      <c r="A336" s="71" t="s">
        <v>263</v>
      </c>
      <c r="B336" s="72" t="s">
        <v>99</v>
      </c>
      <c r="C336" s="175">
        <v>4000</v>
      </c>
      <c r="D336" s="175">
        <v>0</v>
      </c>
      <c r="E336" s="175">
        <v>4000</v>
      </c>
    </row>
    <row r="337" spans="1:5" s="97" customFormat="1" x14ac:dyDescent="0.2">
      <c r="A337" s="109" t="s">
        <v>1</v>
      </c>
      <c r="B337" s="110" t="s">
        <v>2</v>
      </c>
      <c r="C337" s="176">
        <v>4000</v>
      </c>
      <c r="D337" s="176">
        <v>0</v>
      </c>
      <c r="E337" s="176">
        <v>4000</v>
      </c>
    </row>
    <row r="338" spans="1:5" s="97" customFormat="1" x14ac:dyDescent="0.2">
      <c r="A338" s="177" t="s">
        <v>179</v>
      </c>
      <c r="B338" s="178" t="s">
        <v>71</v>
      </c>
      <c r="C338" s="179">
        <v>4000</v>
      </c>
      <c r="D338" s="179">
        <v>0</v>
      </c>
      <c r="E338" s="179">
        <v>4000</v>
      </c>
    </row>
    <row r="339" spans="1:5" s="97" customFormat="1" x14ac:dyDescent="0.2">
      <c r="A339" s="172" t="s">
        <v>336</v>
      </c>
      <c r="B339" s="173" t="s">
        <v>373</v>
      </c>
      <c r="C339" s="174">
        <v>10000</v>
      </c>
      <c r="D339" s="174">
        <v>0</v>
      </c>
      <c r="E339" s="174">
        <v>10000</v>
      </c>
    </row>
    <row r="340" spans="1:5" s="97" customFormat="1" x14ac:dyDescent="0.2">
      <c r="A340" s="71" t="s">
        <v>263</v>
      </c>
      <c r="B340" s="72" t="s">
        <v>99</v>
      </c>
      <c r="C340" s="175">
        <v>10000</v>
      </c>
      <c r="D340" s="175">
        <v>0</v>
      </c>
      <c r="E340" s="175">
        <v>10000</v>
      </c>
    </row>
    <row r="341" spans="1:5" s="97" customFormat="1" x14ac:dyDescent="0.2">
      <c r="A341" s="109" t="s">
        <v>1</v>
      </c>
      <c r="B341" s="110" t="s">
        <v>2</v>
      </c>
      <c r="C341" s="176">
        <v>10000</v>
      </c>
      <c r="D341" s="176">
        <v>0</v>
      </c>
      <c r="E341" s="176">
        <v>10000</v>
      </c>
    </row>
    <row r="342" spans="1:5" s="97" customFormat="1" x14ac:dyDescent="0.2">
      <c r="A342" s="177" t="s">
        <v>179</v>
      </c>
      <c r="B342" s="178" t="s">
        <v>71</v>
      </c>
      <c r="C342" s="179">
        <v>10000</v>
      </c>
      <c r="D342" s="179">
        <v>0</v>
      </c>
      <c r="E342" s="179">
        <v>10000</v>
      </c>
    </row>
    <row r="343" spans="1:5" s="97" customFormat="1" x14ac:dyDescent="0.2">
      <c r="A343" s="166" t="s">
        <v>374</v>
      </c>
      <c r="B343" s="167" t="s">
        <v>375</v>
      </c>
      <c r="C343" s="168">
        <v>1286449</v>
      </c>
      <c r="D343" s="168">
        <v>170000</v>
      </c>
      <c r="E343" s="168">
        <v>1456449</v>
      </c>
    </row>
    <row r="344" spans="1:5" s="155" customFormat="1" x14ac:dyDescent="0.2">
      <c r="A344" s="117" t="s">
        <v>219</v>
      </c>
      <c r="B344" s="117"/>
      <c r="C344" s="108">
        <v>39418</v>
      </c>
      <c r="D344" s="108">
        <v>0</v>
      </c>
      <c r="E344" s="108">
        <v>39418</v>
      </c>
    </row>
    <row r="345" spans="1:5" s="155" customFormat="1" x14ac:dyDescent="0.2">
      <c r="A345" s="117" t="s">
        <v>216</v>
      </c>
      <c r="B345" s="117"/>
      <c r="C345" s="108">
        <v>252177</v>
      </c>
      <c r="D345" s="108">
        <v>170000</v>
      </c>
      <c r="E345" s="108">
        <v>422177</v>
      </c>
    </row>
    <row r="346" spans="1:5" s="155" customFormat="1" x14ac:dyDescent="0.2">
      <c r="A346" s="117" t="s">
        <v>232</v>
      </c>
      <c r="B346" s="117"/>
      <c r="C346" s="108">
        <v>150</v>
      </c>
      <c r="D346" s="108">
        <v>0</v>
      </c>
      <c r="E346" s="108">
        <v>150</v>
      </c>
    </row>
    <row r="347" spans="1:5" s="155" customFormat="1" x14ac:dyDescent="0.2">
      <c r="A347" s="117" t="s">
        <v>233</v>
      </c>
      <c r="B347" s="117"/>
      <c r="C347" s="108">
        <v>134051</v>
      </c>
      <c r="D347" s="108">
        <v>0</v>
      </c>
      <c r="E347" s="108">
        <v>134051</v>
      </c>
    </row>
    <row r="348" spans="1:5" s="155" customFormat="1" x14ac:dyDescent="0.2">
      <c r="A348" s="117" t="s">
        <v>222</v>
      </c>
      <c r="B348" s="117"/>
      <c r="C348" s="108">
        <v>133</v>
      </c>
      <c r="D348" s="108">
        <v>0</v>
      </c>
      <c r="E348" s="108">
        <v>133</v>
      </c>
    </row>
    <row r="349" spans="1:5" s="155" customFormat="1" x14ac:dyDescent="0.2">
      <c r="A349" s="117" t="s">
        <v>218</v>
      </c>
      <c r="B349" s="117"/>
      <c r="C349" s="108">
        <v>55954</v>
      </c>
      <c r="D349" s="108">
        <v>0</v>
      </c>
      <c r="E349" s="108">
        <v>55954</v>
      </c>
    </row>
    <row r="350" spans="1:5" s="155" customFormat="1" x14ac:dyDescent="0.2">
      <c r="A350" s="117" t="s">
        <v>231</v>
      </c>
      <c r="B350" s="117"/>
      <c r="C350" s="108">
        <v>3976</v>
      </c>
      <c r="D350" s="108">
        <v>0</v>
      </c>
      <c r="E350" s="108">
        <v>3976</v>
      </c>
    </row>
    <row r="351" spans="1:5" s="155" customFormat="1" x14ac:dyDescent="0.2">
      <c r="A351" s="117" t="s">
        <v>225</v>
      </c>
      <c r="B351" s="117"/>
      <c r="C351" s="108">
        <v>15735</v>
      </c>
      <c r="D351" s="108">
        <v>0</v>
      </c>
      <c r="E351" s="108">
        <v>15735</v>
      </c>
    </row>
    <row r="352" spans="1:5" s="97" customFormat="1" x14ac:dyDescent="0.2">
      <c r="A352" s="169" t="s">
        <v>376</v>
      </c>
      <c r="B352" s="170" t="s">
        <v>377</v>
      </c>
      <c r="C352" s="171">
        <v>501594</v>
      </c>
      <c r="D352" s="171">
        <v>170000</v>
      </c>
      <c r="E352" s="171">
        <v>671594</v>
      </c>
    </row>
    <row r="353" spans="1:5" s="97" customFormat="1" x14ac:dyDescent="0.2">
      <c r="A353" s="172" t="s">
        <v>261</v>
      </c>
      <c r="B353" s="173" t="s">
        <v>378</v>
      </c>
      <c r="C353" s="174">
        <v>14234</v>
      </c>
      <c r="D353" s="174">
        <v>0</v>
      </c>
      <c r="E353" s="174">
        <v>14234</v>
      </c>
    </row>
    <row r="354" spans="1:5" s="97" customFormat="1" x14ac:dyDescent="0.2">
      <c r="A354" s="71" t="s">
        <v>263</v>
      </c>
      <c r="B354" s="72" t="s">
        <v>99</v>
      </c>
      <c r="C354" s="175">
        <v>11364</v>
      </c>
      <c r="D354" s="175">
        <v>0</v>
      </c>
      <c r="E354" s="175">
        <v>11364</v>
      </c>
    </row>
    <row r="355" spans="1:5" s="97" customFormat="1" x14ac:dyDescent="0.2">
      <c r="A355" s="109" t="s">
        <v>1</v>
      </c>
      <c r="B355" s="110" t="s">
        <v>2</v>
      </c>
      <c r="C355" s="176">
        <v>11364</v>
      </c>
      <c r="D355" s="176">
        <v>0</v>
      </c>
      <c r="E355" s="176">
        <v>11364</v>
      </c>
    </row>
    <row r="356" spans="1:5" s="97" customFormat="1" x14ac:dyDescent="0.2">
      <c r="A356" s="177" t="s">
        <v>3</v>
      </c>
      <c r="B356" s="178" t="s">
        <v>4</v>
      </c>
      <c r="C356" s="179">
        <v>11364</v>
      </c>
      <c r="D356" s="179">
        <v>0</v>
      </c>
      <c r="E356" s="179">
        <v>11364</v>
      </c>
    </row>
    <row r="357" spans="1:5" s="97" customFormat="1" x14ac:dyDescent="0.2">
      <c r="A357" s="71" t="s">
        <v>379</v>
      </c>
      <c r="B357" s="72" t="s">
        <v>380</v>
      </c>
      <c r="C357" s="175">
        <v>2870</v>
      </c>
      <c r="D357" s="175">
        <v>0</v>
      </c>
      <c r="E357" s="175">
        <v>2870</v>
      </c>
    </row>
    <row r="358" spans="1:5" s="97" customFormat="1" x14ac:dyDescent="0.2">
      <c r="A358" s="109" t="s">
        <v>1</v>
      </c>
      <c r="B358" s="110" t="s">
        <v>2</v>
      </c>
      <c r="C358" s="176">
        <v>2870</v>
      </c>
      <c r="D358" s="176">
        <v>0</v>
      </c>
      <c r="E358" s="176">
        <v>2870</v>
      </c>
    </row>
    <row r="359" spans="1:5" s="97" customFormat="1" x14ac:dyDescent="0.2">
      <c r="A359" s="177" t="s">
        <v>3</v>
      </c>
      <c r="B359" s="178" t="s">
        <v>4</v>
      </c>
      <c r="C359" s="179">
        <v>2870</v>
      </c>
      <c r="D359" s="179">
        <v>0</v>
      </c>
      <c r="E359" s="179">
        <v>2870</v>
      </c>
    </row>
    <row r="360" spans="1:5" s="97" customFormat="1" x14ac:dyDescent="0.2">
      <c r="A360" s="172" t="s">
        <v>291</v>
      </c>
      <c r="B360" s="173" t="s">
        <v>381</v>
      </c>
      <c r="C360" s="174">
        <v>48600</v>
      </c>
      <c r="D360" s="174">
        <v>0</v>
      </c>
      <c r="E360" s="174">
        <v>48600</v>
      </c>
    </row>
    <row r="361" spans="1:5" s="97" customFormat="1" x14ac:dyDescent="0.2">
      <c r="A361" s="71" t="s">
        <v>263</v>
      </c>
      <c r="B361" s="72" t="s">
        <v>99</v>
      </c>
      <c r="C361" s="175">
        <v>22399</v>
      </c>
      <c r="D361" s="175">
        <v>0</v>
      </c>
      <c r="E361" s="175">
        <v>22399</v>
      </c>
    </row>
    <row r="362" spans="1:5" s="97" customFormat="1" x14ac:dyDescent="0.2">
      <c r="A362" s="109" t="s">
        <v>1</v>
      </c>
      <c r="B362" s="110" t="s">
        <v>2</v>
      </c>
      <c r="C362" s="176">
        <v>22399</v>
      </c>
      <c r="D362" s="176">
        <v>0</v>
      </c>
      <c r="E362" s="176">
        <v>22399</v>
      </c>
    </row>
    <row r="363" spans="1:5" s="97" customFormat="1" x14ac:dyDescent="0.2">
      <c r="A363" s="177" t="s">
        <v>3</v>
      </c>
      <c r="B363" s="178" t="s">
        <v>4</v>
      </c>
      <c r="C363" s="179">
        <v>22399</v>
      </c>
      <c r="D363" s="179">
        <v>0</v>
      </c>
      <c r="E363" s="179">
        <v>22399</v>
      </c>
    </row>
    <row r="364" spans="1:5" s="97" customFormat="1" x14ac:dyDescent="0.2">
      <c r="A364" s="71" t="s">
        <v>379</v>
      </c>
      <c r="B364" s="72" t="s">
        <v>380</v>
      </c>
      <c r="C364" s="175">
        <v>26068</v>
      </c>
      <c r="D364" s="175">
        <v>0</v>
      </c>
      <c r="E364" s="175">
        <v>26068</v>
      </c>
    </row>
    <row r="365" spans="1:5" s="97" customFormat="1" x14ac:dyDescent="0.2">
      <c r="A365" s="109" t="s">
        <v>1</v>
      </c>
      <c r="B365" s="110" t="s">
        <v>2</v>
      </c>
      <c r="C365" s="176">
        <v>26068</v>
      </c>
      <c r="D365" s="176">
        <v>0</v>
      </c>
      <c r="E365" s="176">
        <v>26068</v>
      </c>
    </row>
    <row r="366" spans="1:5" s="97" customFormat="1" x14ac:dyDescent="0.2">
      <c r="A366" s="177" t="s">
        <v>3</v>
      </c>
      <c r="B366" s="178" t="s">
        <v>4</v>
      </c>
      <c r="C366" s="179">
        <v>26068</v>
      </c>
      <c r="D366" s="179">
        <v>0</v>
      </c>
      <c r="E366" s="179">
        <v>26068</v>
      </c>
    </row>
    <row r="367" spans="1:5" s="97" customFormat="1" x14ac:dyDescent="0.2">
      <c r="A367" s="71" t="s">
        <v>286</v>
      </c>
      <c r="B367" s="72" t="s">
        <v>105</v>
      </c>
      <c r="C367" s="175">
        <v>133</v>
      </c>
      <c r="D367" s="175">
        <v>0</v>
      </c>
      <c r="E367" s="175">
        <v>133</v>
      </c>
    </row>
    <row r="368" spans="1:5" s="97" customFormat="1" x14ac:dyDescent="0.2">
      <c r="A368" s="109" t="s">
        <v>1</v>
      </c>
      <c r="B368" s="110" t="s">
        <v>2</v>
      </c>
      <c r="C368" s="176">
        <v>133</v>
      </c>
      <c r="D368" s="176">
        <v>0</v>
      </c>
      <c r="E368" s="176">
        <v>133</v>
      </c>
    </row>
    <row r="369" spans="1:5" s="97" customFormat="1" x14ac:dyDescent="0.2">
      <c r="A369" s="177" t="s">
        <v>3</v>
      </c>
      <c r="B369" s="178" t="s">
        <v>4</v>
      </c>
      <c r="C369" s="179">
        <v>133</v>
      </c>
      <c r="D369" s="179">
        <v>0</v>
      </c>
      <c r="E369" s="179">
        <v>133</v>
      </c>
    </row>
    <row r="370" spans="1:5" s="97" customFormat="1" x14ac:dyDescent="0.2">
      <c r="A370" s="172" t="s">
        <v>293</v>
      </c>
      <c r="B370" s="173" t="s">
        <v>382</v>
      </c>
      <c r="C370" s="174">
        <v>39300</v>
      </c>
      <c r="D370" s="174">
        <v>0</v>
      </c>
      <c r="E370" s="174">
        <v>39300</v>
      </c>
    </row>
    <row r="371" spans="1:5" s="97" customFormat="1" x14ac:dyDescent="0.2">
      <c r="A371" s="71" t="s">
        <v>277</v>
      </c>
      <c r="B371" s="72" t="s">
        <v>97</v>
      </c>
      <c r="C371" s="175">
        <v>18600</v>
      </c>
      <c r="D371" s="175">
        <v>0</v>
      </c>
      <c r="E371" s="175">
        <v>18600</v>
      </c>
    </row>
    <row r="372" spans="1:5" s="97" customFormat="1" x14ac:dyDescent="0.2">
      <c r="A372" s="109" t="s">
        <v>1</v>
      </c>
      <c r="B372" s="110" t="s">
        <v>2</v>
      </c>
      <c r="C372" s="176">
        <v>18600</v>
      </c>
      <c r="D372" s="176">
        <v>0</v>
      </c>
      <c r="E372" s="176">
        <v>18600</v>
      </c>
    </row>
    <row r="373" spans="1:5" s="97" customFormat="1" x14ac:dyDescent="0.2">
      <c r="A373" s="177" t="s">
        <v>3</v>
      </c>
      <c r="B373" s="178" t="s">
        <v>4</v>
      </c>
      <c r="C373" s="179">
        <v>18600</v>
      </c>
      <c r="D373" s="179">
        <v>0</v>
      </c>
      <c r="E373" s="179">
        <v>18600</v>
      </c>
    </row>
    <row r="374" spans="1:5" s="97" customFormat="1" x14ac:dyDescent="0.2">
      <c r="A374" s="71" t="s">
        <v>263</v>
      </c>
      <c r="B374" s="72" t="s">
        <v>99</v>
      </c>
      <c r="C374" s="175">
        <v>18700</v>
      </c>
      <c r="D374" s="175">
        <v>0</v>
      </c>
      <c r="E374" s="175">
        <v>18700</v>
      </c>
    </row>
    <row r="375" spans="1:5" s="97" customFormat="1" x14ac:dyDescent="0.2">
      <c r="A375" s="109" t="s">
        <v>1</v>
      </c>
      <c r="B375" s="110" t="s">
        <v>2</v>
      </c>
      <c r="C375" s="176">
        <v>14000</v>
      </c>
      <c r="D375" s="176">
        <v>0</v>
      </c>
      <c r="E375" s="176">
        <v>14000</v>
      </c>
    </row>
    <row r="376" spans="1:5" s="97" customFormat="1" x14ac:dyDescent="0.2">
      <c r="A376" s="177" t="s">
        <v>3</v>
      </c>
      <c r="B376" s="178" t="s">
        <v>4</v>
      </c>
      <c r="C376" s="179">
        <v>14000</v>
      </c>
      <c r="D376" s="179">
        <v>0</v>
      </c>
      <c r="E376" s="179">
        <v>14000</v>
      </c>
    </row>
    <row r="377" spans="1:5" s="97" customFormat="1" x14ac:dyDescent="0.2">
      <c r="A377" s="109" t="s">
        <v>6</v>
      </c>
      <c r="B377" s="110" t="s">
        <v>7</v>
      </c>
      <c r="C377" s="176">
        <v>4700</v>
      </c>
      <c r="D377" s="176">
        <v>0</v>
      </c>
      <c r="E377" s="176">
        <v>4700</v>
      </c>
    </row>
    <row r="378" spans="1:5" s="97" customFormat="1" x14ac:dyDescent="0.2">
      <c r="A378" s="177" t="s">
        <v>8</v>
      </c>
      <c r="B378" s="178" t="s">
        <v>9</v>
      </c>
      <c r="C378" s="179">
        <v>4700</v>
      </c>
      <c r="D378" s="179">
        <v>0</v>
      </c>
      <c r="E378" s="179">
        <v>4700</v>
      </c>
    </row>
    <row r="379" spans="1:5" s="97" customFormat="1" x14ac:dyDescent="0.2">
      <c r="A379" s="71" t="s">
        <v>379</v>
      </c>
      <c r="B379" s="72" t="s">
        <v>380</v>
      </c>
      <c r="C379" s="175">
        <v>2000</v>
      </c>
      <c r="D379" s="175">
        <v>0</v>
      </c>
      <c r="E379" s="175">
        <v>2000</v>
      </c>
    </row>
    <row r="380" spans="1:5" s="97" customFormat="1" x14ac:dyDescent="0.2">
      <c r="A380" s="109" t="s">
        <v>1</v>
      </c>
      <c r="B380" s="110" t="s">
        <v>2</v>
      </c>
      <c r="C380" s="176">
        <v>2000</v>
      </c>
      <c r="D380" s="176">
        <v>0</v>
      </c>
      <c r="E380" s="176">
        <v>2000</v>
      </c>
    </row>
    <row r="381" spans="1:5" s="97" customFormat="1" x14ac:dyDescent="0.2">
      <c r="A381" s="177" t="s">
        <v>3</v>
      </c>
      <c r="B381" s="178" t="s">
        <v>4</v>
      </c>
      <c r="C381" s="179">
        <v>2000</v>
      </c>
      <c r="D381" s="179">
        <v>0</v>
      </c>
      <c r="E381" s="179">
        <v>2000</v>
      </c>
    </row>
    <row r="382" spans="1:5" s="97" customFormat="1" x14ac:dyDescent="0.2">
      <c r="A382" s="172" t="s">
        <v>295</v>
      </c>
      <c r="B382" s="173" t="s">
        <v>383</v>
      </c>
      <c r="C382" s="174">
        <v>111520</v>
      </c>
      <c r="D382" s="174">
        <v>170000</v>
      </c>
      <c r="E382" s="174">
        <v>281520</v>
      </c>
    </row>
    <row r="383" spans="1:5" s="97" customFormat="1" x14ac:dyDescent="0.2">
      <c r="A383" s="71" t="s">
        <v>277</v>
      </c>
      <c r="B383" s="72" t="s">
        <v>97</v>
      </c>
      <c r="C383" s="175">
        <v>15718</v>
      </c>
      <c r="D383" s="175">
        <v>0</v>
      </c>
      <c r="E383" s="175">
        <v>15718</v>
      </c>
    </row>
    <row r="384" spans="1:5" s="97" customFormat="1" x14ac:dyDescent="0.2">
      <c r="A384" s="109" t="s">
        <v>1</v>
      </c>
      <c r="B384" s="110" t="s">
        <v>2</v>
      </c>
      <c r="C384" s="176">
        <v>15718</v>
      </c>
      <c r="D384" s="176">
        <v>0</v>
      </c>
      <c r="E384" s="176">
        <v>15718</v>
      </c>
    </row>
    <row r="385" spans="1:5" s="97" customFormat="1" x14ac:dyDescent="0.2">
      <c r="A385" s="177" t="s">
        <v>3</v>
      </c>
      <c r="B385" s="178" t="s">
        <v>4</v>
      </c>
      <c r="C385" s="179">
        <v>15718</v>
      </c>
      <c r="D385" s="179">
        <v>0</v>
      </c>
      <c r="E385" s="179">
        <v>15718</v>
      </c>
    </row>
    <row r="386" spans="1:5" s="97" customFormat="1" x14ac:dyDescent="0.2">
      <c r="A386" s="71" t="s">
        <v>263</v>
      </c>
      <c r="B386" s="72" t="s">
        <v>99</v>
      </c>
      <c r="C386" s="175">
        <v>32610</v>
      </c>
      <c r="D386" s="175">
        <v>170000</v>
      </c>
      <c r="E386" s="175">
        <v>202610</v>
      </c>
    </row>
    <row r="387" spans="1:5" s="97" customFormat="1" x14ac:dyDescent="0.2">
      <c r="A387" s="109" t="s">
        <v>1</v>
      </c>
      <c r="B387" s="110" t="s">
        <v>2</v>
      </c>
      <c r="C387" s="176">
        <v>25300</v>
      </c>
      <c r="D387" s="176">
        <v>170000</v>
      </c>
      <c r="E387" s="176">
        <v>195300</v>
      </c>
    </row>
    <row r="388" spans="1:5" s="97" customFormat="1" x14ac:dyDescent="0.2">
      <c r="A388" s="177" t="s">
        <v>3</v>
      </c>
      <c r="B388" s="178" t="s">
        <v>4</v>
      </c>
      <c r="C388" s="179">
        <v>25300</v>
      </c>
      <c r="D388" s="179">
        <v>170000</v>
      </c>
      <c r="E388" s="179">
        <v>195300</v>
      </c>
    </row>
    <row r="389" spans="1:5" s="97" customFormat="1" x14ac:dyDescent="0.2">
      <c r="A389" s="109" t="s">
        <v>6</v>
      </c>
      <c r="B389" s="110" t="s">
        <v>7</v>
      </c>
      <c r="C389" s="176">
        <v>7310</v>
      </c>
      <c r="D389" s="176">
        <v>0</v>
      </c>
      <c r="E389" s="176">
        <v>7310</v>
      </c>
    </row>
    <row r="390" spans="1:5" s="97" customFormat="1" x14ac:dyDescent="0.2">
      <c r="A390" s="177" t="s">
        <v>8</v>
      </c>
      <c r="B390" s="178" t="s">
        <v>9</v>
      </c>
      <c r="C390" s="179">
        <v>7310</v>
      </c>
      <c r="D390" s="179">
        <v>0</v>
      </c>
      <c r="E390" s="179">
        <v>7310</v>
      </c>
    </row>
    <row r="391" spans="1:5" s="97" customFormat="1" x14ac:dyDescent="0.2">
      <c r="A391" s="71" t="s">
        <v>384</v>
      </c>
      <c r="B391" s="72" t="s">
        <v>103</v>
      </c>
      <c r="C391" s="175">
        <v>150</v>
      </c>
      <c r="D391" s="175">
        <v>0</v>
      </c>
      <c r="E391" s="175">
        <v>150</v>
      </c>
    </row>
    <row r="392" spans="1:5" s="97" customFormat="1" x14ac:dyDescent="0.2">
      <c r="A392" s="109" t="s">
        <v>1</v>
      </c>
      <c r="B392" s="110" t="s">
        <v>2</v>
      </c>
      <c r="C392" s="176">
        <v>150</v>
      </c>
      <c r="D392" s="176">
        <v>0</v>
      </c>
      <c r="E392" s="176">
        <v>150</v>
      </c>
    </row>
    <row r="393" spans="1:5" s="97" customFormat="1" x14ac:dyDescent="0.2">
      <c r="A393" s="177" t="s">
        <v>3</v>
      </c>
      <c r="B393" s="178" t="s">
        <v>4</v>
      </c>
      <c r="C393" s="179">
        <v>150</v>
      </c>
      <c r="D393" s="179">
        <v>0</v>
      </c>
      <c r="E393" s="179">
        <v>150</v>
      </c>
    </row>
    <row r="394" spans="1:5" s="97" customFormat="1" x14ac:dyDescent="0.2">
      <c r="A394" s="71" t="s">
        <v>379</v>
      </c>
      <c r="B394" s="72" t="s">
        <v>380</v>
      </c>
      <c r="C394" s="175">
        <v>43331</v>
      </c>
      <c r="D394" s="175">
        <v>0</v>
      </c>
      <c r="E394" s="175">
        <v>43331</v>
      </c>
    </row>
    <row r="395" spans="1:5" s="97" customFormat="1" x14ac:dyDescent="0.2">
      <c r="A395" s="109" t="s">
        <v>1</v>
      </c>
      <c r="B395" s="110" t="s">
        <v>2</v>
      </c>
      <c r="C395" s="176">
        <v>43331</v>
      </c>
      <c r="D395" s="176">
        <v>0</v>
      </c>
      <c r="E395" s="176">
        <v>43331</v>
      </c>
    </row>
    <row r="396" spans="1:5" s="97" customFormat="1" x14ac:dyDescent="0.2">
      <c r="A396" s="177" t="s">
        <v>3</v>
      </c>
      <c r="B396" s="178" t="s">
        <v>4</v>
      </c>
      <c r="C396" s="179">
        <v>43331</v>
      </c>
      <c r="D396" s="179">
        <v>0</v>
      </c>
      <c r="E396" s="179">
        <v>43331</v>
      </c>
    </row>
    <row r="397" spans="1:5" s="97" customFormat="1" x14ac:dyDescent="0.2">
      <c r="A397" s="71" t="s">
        <v>287</v>
      </c>
      <c r="B397" s="72" t="s">
        <v>108</v>
      </c>
      <c r="C397" s="175">
        <v>3976</v>
      </c>
      <c r="D397" s="175">
        <v>0</v>
      </c>
      <c r="E397" s="175">
        <v>3976</v>
      </c>
    </row>
    <row r="398" spans="1:5" s="97" customFormat="1" x14ac:dyDescent="0.2">
      <c r="A398" s="109" t="s">
        <v>1</v>
      </c>
      <c r="B398" s="110" t="s">
        <v>2</v>
      </c>
      <c r="C398" s="176">
        <v>3976</v>
      </c>
      <c r="D398" s="176">
        <v>0</v>
      </c>
      <c r="E398" s="176">
        <v>3976</v>
      </c>
    </row>
    <row r="399" spans="1:5" s="97" customFormat="1" x14ac:dyDescent="0.2">
      <c r="A399" s="177" t="s">
        <v>3</v>
      </c>
      <c r="B399" s="178" t="s">
        <v>4</v>
      </c>
      <c r="C399" s="179">
        <v>3976</v>
      </c>
      <c r="D399" s="179">
        <v>0</v>
      </c>
      <c r="E399" s="179">
        <v>3976</v>
      </c>
    </row>
    <row r="400" spans="1:5" s="97" customFormat="1" x14ac:dyDescent="0.2">
      <c r="A400" s="71" t="s">
        <v>302</v>
      </c>
      <c r="B400" s="72" t="s">
        <v>113</v>
      </c>
      <c r="C400" s="175">
        <v>15735</v>
      </c>
      <c r="D400" s="175">
        <v>0</v>
      </c>
      <c r="E400" s="175">
        <v>15735</v>
      </c>
    </row>
    <row r="401" spans="1:5" s="97" customFormat="1" x14ac:dyDescent="0.2">
      <c r="A401" s="109" t="s">
        <v>1</v>
      </c>
      <c r="B401" s="110" t="s">
        <v>2</v>
      </c>
      <c r="C401" s="176">
        <v>15735</v>
      </c>
      <c r="D401" s="176">
        <v>0</v>
      </c>
      <c r="E401" s="176">
        <v>15735</v>
      </c>
    </row>
    <row r="402" spans="1:5" s="97" customFormat="1" x14ac:dyDescent="0.2">
      <c r="A402" s="177" t="s">
        <v>3</v>
      </c>
      <c r="B402" s="178" t="s">
        <v>4</v>
      </c>
      <c r="C402" s="179">
        <v>15735</v>
      </c>
      <c r="D402" s="179">
        <v>0</v>
      </c>
      <c r="E402" s="179">
        <v>15735</v>
      </c>
    </row>
    <row r="403" spans="1:5" s="97" customFormat="1" x14ac:dyDescent="0.2">
      <c r="A403" s="172" t="s">
        <v>325</v>
      </c>
      <c r="B403" s="173" t="s">
        <v>385</v>
      </c>
      <c r="C403" s="174">
        <v>10536</v>
      </c>
      <c r="D403" s="174">
        <v>0</v>
      </c>
      <c r="E403" s="174">
        <v>10536</v>
      </c>
    </row>
    <row r="404" spans="1:5" s="97" customFormat="1" x14ac:dyDescent="0.2">
      <c r="A404" s="71" t="s">
        <v>263</v>
      </c>
      <c r="B404" s="72" t="s">
        <v>99</v>
      </c>
      <c r="C404" s="175">
        <v>10536</v>
      </c>
      <c r="D404" s="175">
        <v>0</v>
      </c>
      <c r="E404" s="175">
        <v>10536</v>
      </c>
    </row>
    <row r="405" spans="1:5" s="97" customFormat="1" x14ac:dyDescent="0.2">
      <c r="A405" s="109" t="s">
        <v>1</v>
      </c>
      <c r="B405" s="110" t="s">
        <v>2</v>
      </c>
      <c r="C405" s="176">
        <v>10536</v>
      </c>
      <c r="D405" s="176">
        <v>0</v>
      </c>
      <c r="E405" s="176">
        <v>10536</v>
      </c>
    </row>
    <row r="406" spans="1:5" s="97" customFormat="1" x14ac:dyDescent="0.2">
      <c r="A406" s="177" t="s">
        <v>3</v>
      </c>
      <c r="B406" s="178" t="s">
        <v>4</v>
      </c>
      <c r="C406" s="179">
        <v>10536</v>
      </c>
      <c r="D406" s="179">
        <v>0</v>
      </c>
      <c r="E406" s="179">
        <v>10536</v>
      </c>
    </row>
    <row r="407" spans="1:5" s="97" customFormat="1" x14ac:dyDescent="0.2">
      <c r="A407" s="172" t="s">
        <v>297</v>
      </c>
      <c r="B407" s="173" t="s">
        <v>386</v>
      </c>
      <c r="C407" s="174">
        <v>15000</v>
      </c>
      <c r="D407" s="174">
        <v>0</v>
      </c>
      <c r="E407" s="174">
        <v>15000</v>
      </c>
    </row>
    <row r="408" spans="1:5" s="97" customFormat="1" x14ac:dyDescent="0.2">
      <c r="A408" s="71" t="s">
        <v>379</v>
      </c>
      <c r="B408" s="72" t="s">
        <v>380</v>
      </c>
      <c r="C408" s="175">
        <v>15000</v>
      </c>
      <c r="D408" s="175">
        <v>0</v>
      </c>
      <c r="E408" s="175">
        <v>15000</v>
      </c>
    </row>
    <row r="409" spans="1:5" s="97" customFormat="1" x14ac:dyDescent="0.2">
      <c r="A409" s="109" t="s">
        <v>1</v>
      </c>
      <c r="B409" s="110" t="s">
        <v>2</v>
      </c>
      <c r="C409" s="176">
        <v>15000</v>
      </c>
      <c r="D409" s="176">
        <v>0</v>
      </c>
      <c r="E409" s="176">
        <v>15000</v>
      </c>
    </row>
    <row r="410" spans="1:5" s="97" customFormat="1" x14ac:dyDescent="0.2">
      <c r="A410" s="177" t="s">
        <v>3</v>
      </c>
      <c r="B410" s="178" t="s">
        <v>4</v>
      </c>
      <c r="C410" s="179">
        <v>15000</v>
      </c>
      <c r="D410" s="179">
        <v>0</v>
      </c>
      <c r="E410" s="179">
        <v>15000</v>
      </c>
    </row>
    <row r="411" spans="1:5" s="97" customFormat="1" x14ac:dyDescent="0.2">
      <c r="A411" s="172" t="s">
        <v>264</v>
      </c>
      <c r="B411" s="173" t="s">
        <v>387</v>
      </c>
      <c r="C411" s="174">
        <v>8000</v>
      </c>
      <c r="D411" s="174">
        <v>0</v>
      </c>
      <c r="E411" s="174">
        <v>8000</v>
      </c>
    </row>
    <row r="412" spans="1:5" s="97" customFormat="1" x14ac:dyDescent="0.2">
      <c r="A412" s="71" t="s">
        <v>266</v>
      </c>
      <c r="B412" s="72" t="s">
        <v>109</v>
      </c>
      <c r="C412" s="175">
        <v>8000</v>
      </c>
      <c r="D412" s="175">
        <v>0</v>
      </c>
      <c r="E412" s="175">
        <v>8000</v>
      </c>
    </row>
    <row r="413" spans="1:5" s="97" customFormat="1" x14ac:dyDescent="0.2">
      <c r="A413" s="109" t="s">
        <v>1</v>
      </c>
      <c r="B413" s="110" t="s">
        <v>2</v>
      </c>
      <c r="C413" s="176">
        <v>8000</v>
      </c>
      <c r="D413" s="176">
        <v>0</v>
      </c>
      <c r="E413" s="176">
        <v>8000</v>
      </c>
    </row>
    <row r="414" spans="1:5" s="97" customFormat="1" x14ac:dyDescent="0.2">
      <c r="A414" s="177" t="s">
        <v>3</v>
      </c>
      <c r="B414" s="178" t="s">
        <v>4</v>
      </c>
      <c r="C414" s="179">
        <v>8000</v>
      </c>
      <c r="D414" s="179">
        <v>0</v>
      </c>
      <c r="E414" s="179">
        <v>8000</v>
      </c>
    </row>
    <row r="415" spans="1:5" s="97" customFormat="1" x14ac:dyDescent="0.2">
      <c r="A415" s="172" t="s">
        <v>336</v>
      </c>
      <c r="B415" s="173" t="s">
        <v>388</v>
      </c>
      <c r="C415" s="174">
        <v>96300</v>
      </c>
      <c r="D415" s="174">
        <v>0</v>
      </c>
      <c r="E415" s="174">
        <v>96300</v>
      </c>
    </row>
    <row r="416" spans="1:5" s="97" customFormat="1" x14ac:dyDescent="0.2">
      <c r="A416" s="71" t="s">
        <v>263</v>
      </c>
      <c r="B416" s="72" t="s">
        <v>99</v>
      </c>
      <c r="C416" s="175">
        <v>96300</v>
      </c>
      <c r="D416" s="175">
        <v>0</v>
      </c>
      <c r="E416" s="175">
        <v>96300</v>
      </c>
    </row>
    <row r="417" spans="1:5" s="97" customFormat="1" x14ac:dyDescent="0.2">
      <c r="A417" s="109" t="s">
        <v>1</v>
      </c>
      <c r="B417" s="110" t="s">
        <v>2</v>
      </c>
      <c r="C417" s="176">
        <v>96300</v>
      </c>
      <c r="D417" s="176">
        <v>0</v>
      </c>
      <c r="E417" s="176">
        <v>96300</v>
      </c>
    </row>
    <row r="418" spans="1:5" s="97" customFormat="1" x14ac:dyDescent="0.2">
      <c r="A418" s="177" t="s">
        <v>3</v>
      </c>
      <c r="B418" s="178" t="s">
        <v>4</v>
      </c>
      <c r="C418" s="179">
        <v>76300</v>
      </c>
      <c r="D418" s="179">
        <v>0</v>
      </c>
      <c r="E418" s="179">
        <v>76300</v>
      </c>
    </row>
    <row r="419" spans="1:5" s="97" customFormat="1" x14ac:dyDescent="0.2">
      <c r="A419" s="177" t="s">
        <v>14</v>
      </c>
      <c r="B419" s="178" t="s">
        <v>15</v>
      </c>
      <c r="C419" s="179">
        <v>20000</v>
      </c>
      <c r="D419" s="179">
        <v>0</v>
      </c>
      <c r="E419" s="179">
        <v>20000</v>
      </c>
    </row>
    <row r="420" spans="1:5" s="97" customFormat="1" x14ac:dyDescent="0.2">
      <c r="A420" s="172" t="s">
        <v>389</v>
      </c>
      <c r="B420" s="173" t="s">
        <v>390</v>
      </c>
      <c r="C420" s="174">
        <v>25200</v>
      </c>
      <c r="D420" s="174">
        <v>0</v>
      </c>
      <c r="E420" s="174">
        <v>25200</v>
      </c>
    </row>
    <row r="421" spans="1:5" s="97" customFormat="1" x14ac:dyDescent="0.2">
      <c r="A421" s="71" t="s">
        <v>379</v>
      </c>
      <c r="B421" s="72" t="s">
        <v>380</v>
      </c>
      <c r="C421" s="175">
        <v>25200</v>
      </c>
      <c r="D421" s="175">
        <v>0</v>
      </c>
      <c r="E421" s="175">
        <v>25200</v>
      </c>
    </row>
    <row r="422" spans="1:5" s="97" customFormat="1" x14ac:dyDescent="0.2">
      <c r="A422" s="109" t="s">
        <v>1</v>
      </c>
      <c r="B422" s="110" t="s">
        <v>2</v>
      </c>
      <c r="C422" s="176">
        <v>25200</v>
      </c>
      <c r="D422" s="176">
        <v>0</v>
      </c>
      <c r="E422" s="176">
        <v>25200</v>
      </c>
    </row>
    <row r="423" spans="1:5" s="97" customFormat="1" x14ac:dyDescent="0.2">
      <c r="A423" s="177" t="s">
        <v>3</v>
      </c>
      <c r="B423" s="178" t="s">
        <v>4</v>
      </c>
      <c r="C423" s="179">
        <v>25200</v>
      </c>
      <c r="D423" s="179">
        <v>0</v>
      </c>
      <c r="E423" s="179">
        <v>25200</v>
      </c>
    </row>
    <row r="424" spans="1:5" s="97" customFormat="1" ht="25.5" x14ac:dyDescent="0.2">
      <c r="A424" s="172" t="s">
        <v>300</v>
      </c>
      <c r="B424" s="173" t="s">
        <v>391</v>
      </c>
      <c r="C424" s="174">
        <v>25000</v>
      </c>
      <c r="D424" s="174">
        <v>0</v>
      </c>
      <c r="E424" s="174">
        <v>25000</v>
      </c>
    </row>
    <row r="425" spans="1:5" s="97" customFormat="1" x14ac:dyDescent="0.2">
      <c r="A425" s="71" t="s">
        <v>277</v>
      </c>
      <c r="B425" s="72" t="s">
        <v>97</v>
      </c>
      <c r="C425" s="175">
        <v>5100</v>
      </c>
      <c r="D425" s="175">
        <v>0</v>
      </c>
      <c r="E425" s="175">
        <v>5100</v>
      </c>
    </row>
    <row r="426" spans="1:5" s="97" customFormat="1" x14ac:dyDescent="0.2">
      <c r="A426" s="109" t="s">
        <v>6</v>
      </c>
      <c r="B426" s="110" t="s">
        <v>7</v>
      </c>
      <c r="C426" s="176">
        <v>5100</v>
      </c>
      <c r="D426" s="176">
        <v>0</v>
      </c>
      <c r="E426" s="176">
        <v>5100</v>
      </c>
    </row>
    <row r="427" spans="1:5" s="97" customFormat="1" x14ac:dyDescent="0.2">
      <c r="A427" s="177" t="s">
        <v>8</v>
      </c>
      <c r="B427" s="178" t="s">
        <v>9</v>
      </c>
      <c r="C427" s="179">
        <v>5100</v>
      </c>
      <c r="D427" s="179">
        <v>0</v>
      </c>
      <c r="E427" s="179">
        <v>5100</v>
      </c>
    </row>
    <row r="428" spans="1:5" s="97" customFormat="1" x14ac:dyDescent="0.2">
      <c r="A428" s="71" t="s">
        <v>263</v>
      </c>
      <c r="B428" s="72" t="s">
        <v>99</v>
      </c>
      <c r="C428" s="175">
        <v>8000</v>
      </c>
      <c r="D428" s="175">
        <v>0</v>
      </c>
      <c r="E428" s="175">
        <v>8000</v>
      </c>
    </row>
    <row r="429" spans="1:5" s="97" customFormat="1" x14ac:dyDescent="0.2">
      <c r="A429" s="109" t="s">
        <v>6</v>
      </c>
      <c r="B429" s="110" t="s">
        <v>7</v>
      </c>
      <c r="C429" s="176">
        <v>8000</v>
      </c>
      <c r="D429" s="176">
        <v>0</v>
      </c>
      <c r="E429" s="176">
        <v>8000</v>
      </c>
    </row>
    <row r="430" spans="1:5" s="97" customFormat="1" x14ac:dyDescent="0.2">
      <c r="A430" s="177" t="s">
        <v>8</v>
      </c>
      <c r="B430" s="178" t="s">
        <v>9</v>
      </c>
      <c r="C430" s="179">
        <v>8000</v>
      </c>
      <c r="D430" s="179">
        <v>0</v>
      </c>
      <c r="E430" s="179">
        <v>8000</v>
      </c>
    </row>
    <row r="431" spans="1:5" s="97" customFormat="1" x14ac:dyDescent="0.2">
      <c r="A431" s="71" t="s">
        <v>266</v>
      </c>
      <c r="B431" s="72" t="s">
        <v>109</v>
      </c>
      <c r="C431" s="175">
        <v>11900</v>
      </c>
      <c r="D431" s="175">
        <v>0</v>
      </c>
      <c r="E431" s="175">
        <v>11900</v>
      </c>
    </row>
    <row r="432" spans="1:5" s="97" customFormat="1" x14ac:dyDescent="0.2">
      <c r="A432" s="109" t="s">
        <v>6</v>
      </c>
      <c r="B432" s="110" t="s">
        <v>7</v>
      </c>
      <c r="C432" s="176">
        <v>11900</v>
      </c>
      <c r="D432" s="176">
        <v>0</v>
      </c>
      <c r="E432" s="176">
        <v>11900</v>
      </c>
    </row>
    <row r="433" spans="1:5" s="97" customFormat="1" x14ac:dyDescent="0.2">
      <c r="A433" s="177" t="s">
        <v>8</v>
      </c>
      <c r="B433" s="178" t="s">
        <v>9</v>
      </c>
      <c r="C433" s="179">
        <v>11900</v>
      </c>
      <c r="D433" s="179">
        <v>0</v>
      </c>
      <c r="E433" s="179">
        <v>11900</v>
      </c>
    </row>
    <row r="434" spans="1:5" s="97" customFormat="1" ht="25.5" x14ac:dyDescent="0.2">
      <c r="A434" s="172" t="s">
        <v>303</v>
      </c>
      <c r="B434" s="173" t="s">
        <v>392</v>
      </c>
      <c r="C434" s="174">
        <v>58493</v>
      </c>
      <c r="D434" s="174">
        <v>0</v>
      </c>
      <c r="E434" s="174">
        <v>58493</v>
      </c>
    </row>
    <row r="435" spans="1:5" s="97" customFormat="1" x14ac:dyDescent="0.2">
      <c r="A435" s="71" t="s">
        <v>263</v>
      </c>
      <c r="B435" s="72" t="s">
        <v>99</v>
      </c>
      <c r="C435" s="175">
        <v>5511</v>
      </c>
      <c r="D435" s="175">
        <v>0</v>
      </c>
      <c r="E435" s="175">
        <v>5511</v>
      </c>
    </row>
    <row r="436" spans="1:5" s="97" customFormat="1" x14ac:dyDescent="0.2">
      <c r="A436" s="109" t="s">
        <v>6</v>
      </c>
      <c r="B436" s="110" t="s">
        <v>7</v>
      </c>
      <c r="C436" s="176">
        <v>5511</v>
      </c>
      <c r="D436" s="176">
        <v>0</v>
      </c>
      <c r="E436" s="176">
        <v>5511</v>
      </c>
    </row>
    <row r="437" spans="1:5" s="97" customFormat="1" x14ac:dyDescent="0.2">
      <c r="A437" s="177" t="s">
        <v>8</v>
      </c>
      <c r="B437" s="178" t="s">
        <v>9</v>
      </c>
      <c r="C437" s="179">
        <v>5511</v>
      </c>
      <c r="D437" s="179">
        <v>0</v>
      </c>
      <c r="E437" s="179">
        <v>5511</v>
      </c>
    </row>
    <row r="438" spans="1:5" s="97" customFormat="1" x14ac:dyDescent="0.2">
      <c r="A438" s="71" t="s">
        <v>379</v>
      </c>
      <c r="B438" s="72" t="s">
        <v>380</v>
      </c>
      <c r="C438" s="175">
        <v>16928</v>
      </c>
      <c r="D438" s="175">
        <v>0</v>
      </c>
      <c r="E438" s="175">
        <v>16928</v>
      </c>
    </row>
    <row r="439" spans="1:5" s="97" customFormat="1" x14ac:dyDescent="0.2">
      <c r="A439" s="109" t="s">
        <v>6</v>
      </c>
      <c r="B439" s="110" t="s">
        <v>7</v>
      </c>
      <c r="C439" s="176">
        <v>16928</v>
      </c>
      <c r="D439" s="176">
        <v>0</v>
      </c>
      <c r="E439" s="176">
        <v>16928</v>
      </c>
    </row>
    <row r="440" spans="1:5" s="97" customFormat="1" x14ac:dyDescent="0.2">
      <c r="A440" s="177" t="s">
        <v>8</v>
      </c>
      <c r="B440" s="178" t="s">
        <v>9</v>
      </c>
      <c r="C440" s="179">
        <v>16928</v>
      </c>
      <c r="D440" s="179">
        <v>0</v>
      </c>
      <c r="E440" s="179">
        <v>16928</v>
      </c>
    </row>
    <row r="441" spans="1:5" s="97" customFormat="1" x14ac:dyDescent="0.2">
      <c r="A441" s="71" t="s">
        <v>266</v>
      </c>
      <c r="B441" s="72" t="s">
        <v>109</v>
      </c>
      <c r="C441" s="175">
        <v>36054</v>
      </c>
      <c r="D441" s="175">
        <v>0</v>
      </c>
      <c r="E441" s="175">
        <v>36054</v>
      </c>
    </row>
    <row r="442" spans="1:5" s="97" customFormat="1" x14ac:dyDescent="0.2">
      <c r="A442" s="109" t="s">
        <v>6</v>
      </c>
      <c r="B442" s="110" t="s">
        <v>7</v>
      </c>
      <c r="C442" s="176">
        <v>36054</v>
      </c>
      <c r="D442" s="176">
        <v>0</v>
      </c>
      <c r="E442" s="176">
        <v>36054</v>
      </c>
    </row>
    <row r="443" spans="1:5" s="97" customFormat="1" x14ac:dyDescent="0.2">
      <c r="A443" s="177" t="s">
        <v>8</v>
      </c>
      <c r="B443" s="178" t="s">
        <v>9</v>
      </c>
      <c r="C443" s="179">
        <v>36054</v>
      </c>
      <c r="D443" s="179">
        <v>0</v>
      </c>
      <c r="E443" s="179">
        <v>36054</v>
      </c>
    </row>
    <row r="444" spans="1:5" s="97" customFormat="1" ht="25.5" x14ac:dyDescent="0.2">
      <c r="A444" s="172" t="s">
        <v>308</v>
      </c>
      <c r="B444" s="173" t="s">
        <v>393</v>
      </c>
      <c r="C444" s="174">
        <v>1327</v>
      </c>
      <c r="D444" s="174">
        <v>0</v>
      </c>
      <c r="E444" s="174">
        <v>1327</v>
      </c>
    </row>
    <row r="445" spans="1:5" s="97" customFormat="1" x14ac:dyDescent="0.2">
      <c r="A445" s="71" t="s">
        <v>263</v>
      </c>
      <c r="B445" s="72" t="s">
        <v>99</v>
      </c>
      <c r="C445" s="175">
        <v>1327</v>
      </c>
      <c r="D445" s="175">
        <v>0</v>
      </c>
      <c r="E445" s="175">
        <v>1327</v>
      </c>
    </row>
    <row r="446" spans="1:5" s="97" customFormat="1" x14ac:dyDescent="0.2">
      <c r="A446" s="109" t="s">
        <v>6</v>
      </c>
      <c r="B446" s="110" t="s">
        <v>7</v>
      </c>
      <c r="C446" s="176">
        <v>1327</v>
      </c>
      <c r="D446" s="176">
        <v>0</v>
      </c>
      <c r="E446" s="176">
        <v>1327</v>
      </c>
    </row>
    <row r="447" spans="1:5" s="97" customFormat="1" x14ac:dyDescent="0.2">
      <c r="A447" s="177" t="s">
        <v>8</v>
      </c>
      <c r="B447" s="178" t="s">
        <v>9</v>
      </c>
      <c r="C447" s="179">
        <v>1327</v>
      </c>
      <c r="D447" s="179">
        <v>0</v>
      </c>
      <c r="E447" s="179">
        <v>1327</v>
      </c>
    </row>
    <row r="448" spans="1:5" s="97" customFormat="1" ht="25.5" x14ac:dyDescent="0.2">
      <c r="A448" s="172" t="s">
        <v>310</v>
      </c>
      <c r="B448" s="173" t="s">
        <v>394</v>
      </c>
      <c r="C448" s="174">
        <v>1327</v>
      </c>
      <c r="D448" s="174">
        <v>0</v>
      </c>
      <c r="E448" s="174">
        <v>1327</v>
      </c>
    </row>
    <row r="449" spans="1:5" s="97" customFormat="1" x14ac:dyDescent="0.2">
      <c r="A449" s="71" t="s">
        <v>379</v>
      </c>
      <c r="B449" s="72" t="s">
        <v>380</v>
      </c>
      <c r="C449" s="175">
        <v>1327</v>
      </c>
      <c r="D449" s="175">
        <v>0</v>
      </c>
      <c r="E449" s="175">
        <v>1327</v>
      </c>
    </row>
    <row r="450" spans="1:5" s="97" customFormat="1" x14ac:dyDescent="0.2">
      <c r="A450" s="109" t="s">
        <v>1</v>
      </c>
      <c r="B450" s="110" t="s">
        <v>2</v>
      </c>
      <c r="C450" s="176">
        <v>1327</v>
      </c>
      <c r="D450" s="176">
        <v>0</v>
      </c>
      <c r="E450" s="176">
        <v>1327</v>
      </c>
    </row>
    <row r="451" spans="1:5" s="97" customFormat="1" x14ac:dyDescent="0.2">
      <c r="A451" s="177" t="s">
        <v>3</v>
      </c>
      <c r="B451" s="178" t="s">
        <v>4</v>
      </c>
      <c r="C451" s="179">
        <v>1327</v>
      </c>
      <c r="D451" s="179">
        <v>0</v>
      </c>
      <c r="E451" s="179">
        <v>1327</v>
      </c>
    </row>
    <row r="452" spans="1:5" s="97" customFormat="1" ht="25.5" x14ac:dyDescent="0.2">
      <c r="A452" s="172" t="s">
        <v>361</v>
      </c>
      <c r="B452" s="173" t="s">
        <v>395</v>
      </c>
      <c r="C452" s="174">
        <v>1327</v>
      </c>
      <c r="D452" s="174">
        <v>0</v>
      </c>
      <c r="E452" s="174">
        <v>1327</v>
      </c>
    </row>
    <row r="453" spans="1:5" s="97" customFormat="1" x14ac:dyDescent="0.2">
      <c r="A453" s="71" t="s">
        <v>379</v>
      </c>
      <c r="B453" s="72" t="s">
        <v>380</v>
      </c>
      <c r="C453" s="175">
        <v>1327</v>
      </c>
      <c r="D453" s="175">
        <v>0</v>
      </c>
      <c r="E453" s="175">
        <v>1327</v>
      </c>
    </row>
    <row r="454" spans="1:5" s="97" customFormat="1" x14ac:dyDescent="0.2">
      <c r="A454" s="109" t="s">
        <v>1</v>
      </c>
      <c r="B454" s="110" t="s">
        <v>2</v>
      </c>
      <c r="C454" s="176">
        <v>1327</v>
      </c>
      <c r="D454" s="176">
        <v>0</v>
      </c>
      <c r="E454" s="176">
        <v>1327</v>
      </c>
    </row>
    <row r="455" spans="1:5" s="97" customFormat="1" x14ac:dyDescent="0.2">
      <c r="A455" s="177" t="s">
        <v>3</v>
      </c>
      <c r="B455" s="178" t="s">
        <v>4</v>
      </c>
      <c r="C455" s="179">
        <v>1327</v>
      </c>
      <c r="D455" s="179">
        <v>0</v>
      </c>
      <c r="E455" s="179">
        <v>1327</v>
      </c>
    </row>
    <row r="456" spans="1:5" s="97" customFormat="1" ht="25.5" x14ac:dyDescent="0.2">
      <c r="A456" s="172" t="s">
        <v>396</v>
      </c>
      <c r="B456" s="173" t="s">
        <v>397</v>
      </c>
      <c r="C456" s="174">
        <v>45430</v>
      </c>
      <c r="D456" s="174">
        <v>0</v>
      </c>
      <c r="E456" s="174">
        <v>45430</v>
      </c>
    </row>
    <row r="457" spans="1:5" s="97" customFormat="1" x14ac:dyDescent="0.2">
      <c r="A457" s="71" t="s">
        <v>263</v>
      </c>
      <c r="B457" s="72" t="s">
        <v>99</v>
      </c>
      <c r="C457" s="175">
        <v>45430</v>
      </c>
      <c r="D457" s="175">
        <v>0</v>
      </c>
      <c r="E457" s="175">
        <v>45430</v>
      </c>
    </row>
    <row r="458" spans="1:5" s="97" customFormat="1" x14ac:dyDescent="0.2">
      <c r="A458" s="109" t="s">
        <v>1</v>
      </c>
      <c r="B458" s="110" t="s">
        <v>2</v>
      </c>
      <c r="C458" s="176">
        <v>45430</v>
      </c>
      <c r="D458" s="176">
        <v>0</v>
      </c>
      <c r="E458" s="176">
        <v>45430</v>
      </c>
    </row>
    <row r="459" spans="1:5" s="97" customFormat="1" x14ac:dyDescent="0.2">
      <c r="A459" s="177" t="s">
        <v>3</v>
      </c>
      <c r="B459" s="178" t="s">
        <v>4</v>
      </c>
      <c r="C459" s="179">
        <v>45430</v>
      </c>
      <c r="D459" s="179">
        <v>0</v>
      </c>
      <c r="E459" s="179">
        <v>45430</v>
      </c>
    </row>
    <row r="460" spans="1:5" s="155" customFormat="1" x14ac:dyDescent="0.2">
      <c r="A460" s="117" t="s">
        <v>216</v>
      </c>
      <c r="B460" s="117"/>
      <c r="C460" s="108">
        <v>299855</v>
      </c>
      <c r="D460" s="108">
        <f>D471</f>
        <v>0</v>
      </c>
      <c r="E460" s="108">
        <v>299855</v>
      </c>
    </row>
    <row r="461" spans="1:5" s="155" customFormat="1" x14ac:dyDescent="0.2">
      <c r="A461" s="117" t="s">
        <v>234</v>
      </c>
      <c r="B461" s="117"/>
      <c r="C461" s="108">
        <v>20000</v>
      </c>
      <c r="D461" s="108">
        <v>0</v>
      </c>
      <c r="E461" s="108">
        <v>20000</v>
      </c>
    </row>
    <row r="462" spans="1:5" s="155" customFormat="1" x14ac:dyDescent="0.2">
      <c r="A462" s="117" t="s">
        <v>218</v>
      </c>
      <c r="B462" s="117"/>
      <c r="C462" s="108">
        <v>330000</v>
      </c>
      <c r="D462" s="108">
        <v>0</v>
      </c>
      <c r="E462" s="108">
        <v>330000</v>
      </c>
    </row>
    <row r="463" spans="1:5" s="155" customFormat="1" x14ac:dyDescent="0.2">
      <c r="A463" s="117" t="s">
        <v>217</v>
      </c>
      <c r="B463" s="117"/>
      <c r="C463" s="108">
        <v>60000</v>
      </c>
      <c r="D463" s="108">
        <v>0</v>
      </c>
      <c r="E463" s="108">
        <v>60000</v>
      </c>
    </row>
    <row r="464" spans="1:5" s="155" customFormat="1" x14ac:dyDescent="0.2">
      <c r="A464" s="117" t="s">
        <v>225</v>
      </c>
      <c r="B464" s="117"/>
      <c r="C464" s="108">
        <v>60000</v>
      </c>
      <c r="D464" s="108">
        <v>0</v>
      </c>
      <c r="E464" s="108">
        <v>60000</v>
      </c>
    </row>
    <row r="465" spans="1:5" s="97" customFormat="1" x14ac:dyDescent="0.2">
      <c r="A465" s="169" t="s">
        <v>398</v>
      </c>
      <c r="B465" s="170" t="s">
        <v>399</v>
      </c>
      <c r="C465" s="171">
        <v>769855</v>
      </c>
      <c r="D465" s="171">
        <v>0</v>
      </c>
      <c r="E465" s="171">
        <v>769855</v>
      </c>
    </row>
    <row r="466" spans="1:5" s="97" customFormat="1" ht="25.5" x14ac:dyDescent="0.2">
      <c r="A466" s="172" t="s">
        <v>400</v>
      </c>
      <c r="B466" s="173" t="s">
        <v>401</v>
      </c>
      <c r="C466" s="174">
        <v>5000</v>
      </c>
      <c r="D466" s="174">
        <v>0</v>
      </c>
      <c r="E466" s="174">
        <v>5000</v>
      </c>
    </row>
    <row r="467" spans="1:5" s="97" customFormat="1" x14ac:dyDescent="0.2">
      <c r="A467" s="71" t="s">
        <v>263</v>
      </c>
      <c r="B467" s="72" t="s">
        <v>99</v>
      </c>
      <c r="C467" s="175">
        <v>5000</v>
      </c>
      <c r="D467" s="175">
        <v>0</v>
      </c>
      <c r="E467" s="175">
        <v>5000</v>
      </c>
    </row>
    <row r="468" spans="1:5" s="97" customFormat="1" x14ac:dyDescent="0.2">
      <c r="A468" s="109" t="s">
        <v>6</v>
      </c>
      <c r="B468" s="110" t="s">
        <v>7</v>
      </c>
      <c r="C468" s="176">
        <v>5000</v>
      </c>
      <c r="D468" s="176">
        <v>0</v>
      </c>
      <c r="E468" s="176">
        <v>5000</v>
      </c>
    </row>
    <row r="469" spans="1:5" s="97" customFormat="1" x14ac:dyDescent="0.2">
      <c r="A469" s="177" t="s">
        <v>8</v>
      </c>
      <c r="B469" s="178" t="s">
        <v>9</v>
      </c>
      <c r="C469" s="179">
        <v>5000</v>
      </c>
      <c r="D469" s="179">
        <v>0</v>
      </c>
      <c r="E469" s="179">
        <v>5000</v>
      </c>
    </row>
    <row r="470" spans="1:5" s="97" customFormat="1" ht="25.5" x14ac:dyDescent="0.2">
      <c r="A470" s="172" t="s">
        <v>402</v>
      </c>
      <c r="B470" s="173" t="s">
        <v>403</v>
      </c>
      <c r="C470" s="174">
        <v>689855</v>
      </c>
      <c r="D470" s="174">
        <v>0</v>
      </c>
      <c r="E470" s="174">
        <v>689855</v>
      </c>
    </row>
    <row r="471" spans="1:5" s="97" customFormat="1" x14ac:dyDescent="0.2">
      <c r="A471" s="71" t="s">
        <v>263</v>
      </c>
      <c r="B471" s="72" t="s">
        <v>99</v>
      </c>
      <c r="C471" s="175">
        <v>279855</v>
      </c>
      <c r="D471" s="175">
        <v>0</v>
      </c>
      <c r="E471" s="175">
        <v>279855</v>
      </c>
    </row>
    <row r="472" spans="1:5" s="97" customFormat="1" x14ac:dyDescent="0.2">
      <c r="A472" s="109" t="s">
        <v>1</v>
      </c>
      <c r="B472" s="110" t="s">
        <v>2</v>
      </c>
      <c r="C472" s="176">
        <v>189855</v>
      </c>
      <c r="D472" s="176">
        <v>0</v>
      </c>
      <c r="E472" s="176">
        <v>189855</v>
      </c>
    </row>
    <row r="473" spans="1:5" s="97" customFormat="1" x14ac:dyDescent="0.2">
      <c r="A473" s="177" t="s">
        <v>3</v>
      </c>
      <c r="B473" s="178" t="s">
        <v>4</v>
      </c>
      <c r="C473" s="179">
        <v>16000</v>
      </c>
      <c r="D473" s="179">
        <v>0</v>
      </c>
      <c r="E473" s="179">
        <v>16000</v>
      </c>
    </row>
    <row r="474" spans="1:5" s="97" customFormat="1" x14ac:dyDescent="0.2">
      <c r="A474" s="177" t="s">
        <v>177</v>
      </c>
      <c r="B474" s="178" t="s">
        <v>178</v>
      </c>
      <c r="C474" s="179">
        <v>173855</v>
      </c>
      <c r="D474" s="179">
        <v>0</v>
      </c>
      <c r="E474" s="179">
        <v>173855</v>
      </c>
    </row>
    <row r="475" spans="1:5" s="97" customFormat="1" x14ac:dyDescent="0.2">
      <c r="A475" s="109" t="s">
        <v>6</v>
      </c>
      <c r="B475" s="110" t="s">
        <v>7</v>
      </c>
      <c r="C475" s="176">
        <v>90000</v>
      </c>
      <c r="D475" s="176">
        <v>0</v>
      </c>
      <c r="E475" s="176">
        <v>90000</v>
      </c>
    </row>
    <row r="476" spans="1:5" s="97" customFormat="1" x14ac:dyDescent="0.2">
      <c r="A476" s="177" t="s">
        <v>8</v>
      </c>
      <c r="B476" s="178" t="s">
        <v>9</v>
      </c>
      <c r="C476" s="179">
        <v>90000</v>
      </c>
      <c r="D476" s="179">
        <v>0</v>
      </c>
      <c r="E476" s="179">
        <v>90000</v>
      </c>
    </row>
    <row r="477" spans="1:5" s="97" customFormat="1" x14ac:dyDescent="0.2">
      <c r="A477" s="71" t="s">
        <v>404</v>
      </c>
      <c r="B477" s="72" t="s">
        <v>106</v>
      </c>
      <c r="C477" s="175">
        <v>20000</v>
      </c>
      <c r="D477" s="175">
        <v>0</v>
      </c>
      <c r="E477" s="175">
        <v>20000</v>
      </c>
    </row>
    <row r="478" spans="1:5" s="97" customFormat="1" x14ac:dyDescent="0.2">
      <c r="A478" s="109" t="s">
        <v>6</v>
      </c>
      <c r="B478" s="110" t="s">
        <v>7</v>
      </c>
      <c r="C478" s="176">
        <v>20000</v>
      </c>
      <c r="D478" s="176">
        <v>0</v>
      </c>
      <c r="E478" s="176">
        <v>20000</v>
      </c>
    </row>
    <row r="479" spans="1:5" s="97" customFormat="1" x14ac:dyDescent="0.2">
      <c r="A479" s="177" t="s">
        <v>8</v>
      </c>
      <c r="B479" s="178" t="s">
        <v>9</v>
      </c>
      <c r="C479" s="179">
        <v>20000</v>
      </c>
      <c r="D479" s="179">
        <v>0</v>
      </c>
      <c r="E479" s="179">
        <v>20000</v>
      </c>
    </row>
    <row r="480" spans="1:5" s="97" customFormat="1" x14ac:dyDescent="0.2">
      <c r="A480" s="71" t="s">
        <v>266</v>
      </c>
      <c r="B480" s="72" t="s">
        <v>109</v>
      </c>
      <c r="C480" s="175">
        <v>330000</v>
      </c>
      <c r="D480" s="175">
        <v>0</v>
      </c>
      <c r="E480" s="175">
        <v>330000</v>
      </c>
    </row>
    <row r="481" spans="1:5" s="97" customFormat="1" x14ac:dyDescent="0.2">
      <c r="A481" s="109" t="s">
        <v>6</v>
      </c>
      <c r="B481" s="110" t="s">
        <v>7</v>
      </c>
      <c r="C481" s="176">
        <v>330000</v>
      </c>
      <c r="D481" s="176">
        <v>0</v>
      </c>
      <c r="E481" s="176">
        <v>330000</v>
      </c>
    </row>
    <row r="482" spans="1:5" s="97" customFormat="1" x14ac:dyDescent="0.2">
      <c r="A482" s="177" t="s">
        <v>8</v>
      </c>
      <c r="B482" s="178" t="s">
        <v>9</v>
      </c>
      <c r="C482" s="179">
        <v>60000</v>
      </c>
      <c r="D482" s="179">
        <v>0</v>
      </c>
      <c r="E482" s="179">
        <v>60000</v>
      </c>
    </row>
    <row r="483" spans="1:5" s="97" customFormat="1" x14ac:dyDescent="0.2">
      <c r="A483" s="177" t="s">
        <v>176</v>
      </c>
      <c r="B483" s="178" t="s">
        <v>229</v>
      </c>
      <c r="C483" s="179">
        <v>270000</v>
      </c>
      <c r="D483" s="179">
        <v>0</v>
      </c>
      <c r="E483" s="179">
        <v>270000</v>
      </c>
    </row>
    <row r="484" spans="1:5" s="97" customFormat="1" x14ac:dyDescent="0.2">
      <c r="A484" s="71" t="s">
        <v>287</v>
      </c>
      <c r="B484" s="72" t="s">
        <v>108</v>
      </c>
      <c r="C484" s="175">
        <v>60000</v>
      </c>
      <c r="D484" s="175">
        <v>0</v>
      </c>
      <c r="E484" s="175">
        <v>60000</v>
      </c>
    </row>
    <row r="485" spans="1:5" s="97" customFormat="1" x14ac:dyDescent="0.2">
      <c r="A485" s="109" t="s">
        <v>6</v>
      </c>
      <c r="B485" s="110" t="s">
        <v>7</v>
      </c>
      <c r="C485" s="176">
        <v>60000</v>
      </c>
      <c r="D485" s="176">
        <v>0</v>
      </c>
      <c r="E485" s="176">
        <v>60000</v>
      </c>
    </row>
    <row r="486" spans="1:5" s="97" customFormat="1" x14ac:dyDescent="0.2">
      <c r="A486" s="177" t="s">
        <v>8</v>
      </c>
      <c r="B486" s="178" t="s">
        <v>9</v>
      </c>
      <c r="C486" s="179">
        <v>60000</v>
      </c>
      <c r="D486" s="179">
        <v>0</v>
      </c>
      <c r="E486" s="179">
        <v>60000</v>
      </c>
    </row>
    <row r="487" spans="1:5" s="97" customFormat="1" ht="25.5" x14ac:dyDescent="0.2">
      <c r="A487" s="172" t="s">
        <v>350</v>
      </c>
      <c r="B487" s="173" t="s">
        <v>405</v>
      </c>
      <c r="C487" s="174">
        <v>25000</v>
      </c>
      <c r="D487" s="174">
        <v>0</v>
      </c>
      <c r="E487" s="174">
        <v>25000</v>
      </c>
    </row>
    <row r="488" spans="1:5" s="97" customFormat="1" x14ac:dyDescent="0.2">
      <c r="A488" s="71" t="s">
        <v>263</v>
      </c>
      <c r="B488" s="72" t="s">
        <v>99</v>
      </c>
      <c r="C488" s="175">
        <v>15000</v>
      </c>
      <c r="D488" s="175">
        <v>0</v>
      </c>
      <c r="E488" s="175">
        <v>15000</v>
      </c>
    </row>
    <row r="489" spans="1:5" s="97" customFormat="1" x14ac:dyDescent="0.2">
      <c r="A489" s="109" t="s">
        <v>6</v>
      </c>
      <c r="B489" s="110" t="s">
        <v>7</v>
      </c>
      <c r="C489" s="176">
        <v>15000</v>
      </c>
      <c r="D489" s="176">
        <v>0</v>
      </c>
      <c r="E489" s="176">
        <v>15000</v>
      </c>
    </row>
    <row r="490" spans="1:5" s="97" customFormat="1" x14ac:dyDescent="0.2">
      <c r="A490" s="177" t="s">
        <v>8</v>
      </c>
      <c r="B490" s="178" t="s">
        <v>9</v>
      </c>
      <c r="C490" s="179">
        <v>15000</v>
      </c>
      <c r="D490" s="179">
        <v>0</v>
      </c>
      <c r="E490" s="179">
        <v>15000</v>
      </c>
    </row>
    <row r="491" spans="1:5" s="97" customFormat="1" x14ac:dyDescent="0.2">
      <c r="A491" s="71" t="s">
        <v>302</v>
      </c>
      <c r="B491" s="72" t="s">
        <v>113</v>
      </c>
      <c r="C491" s="175">
        <v>10000</v>
      </c>
      <c r="D491" s="175">
        <v>0</v>
      </c>
      <c r="E491" s="175">
        <v>10000</v>
      </c>
    </row>
    <row r="492" spans="1:5" s="97" customFormat="1" x14ac:dyDescent="0.2">
      <c r="A492" s="109" t="s">
        <v>6</v>
      </c>
      <c r="B492" s="110" t="s">
        <v>7</v>
      </c>
      <c r="C492" s="176">
        <v>10000</v>
      </c>
      <c r="D492" s="176">
        <v>0</v>
      </c>
      <c r="E492" s="176">
        <v>10000</v>
      </c>
    </row>
    <row r="493" spans="1:5" s="97" customFormat="1" x14ac:dyDescent="0.2">
      <c r="A493" s="177" t="s">
        <v>8</v>
      </c>
      <c r="B493" s="178" t="s">
        <v>9</v>
      </c>
      <c r="C493" s="179">
        <v>10000</v>
      </c>
      <c r="D493" s="179">
        <v>0</v>
      </c>
      <c r="E493" s="179">
        <v>10000</v>
      </c>
    </row>
    <row r="494" spans="1:5" s="97" customFormat="1" ht="25.5" x14ac:dyDescent="0.2">
      <c r="A494" s="172" t="s">
        <v>358</v>
      </c>
      <c r="B494" s="173" t="s">
        <v>406</v>
      </c>
      <c r="C494" s="174">
        <v>50000</v>
      </c>
      <c r="D494" s="174">
        <v>0</v>
      </c>
      <c r="E494" s="174">
        <v>50000</v>
      </c>
    </row>
    <row r="495" spans="1:5" s="97" customFormat="1" x14ac:dyDescent="0.2">
      <c r="A495" s="71" t="s">
        <v>302</v>
      </c>
      <c r="B495" s="72" t="s">
        <v>113</v>
      </c>
      <c r="C495" s="175">
        <v>50000</v>
      </c>
      <c r="D495" s="175">
        <v>0</v>
      </c>
      <c r="E495" s="175">
        <v>50000</v>
      </c>
    </row>
    <row r="496" spans="1:5" s="97" customFormat="1" x14ac:dyDescent="0.2">
      <c r="A496" s="109" t="s">
        <v>6</v>
      </c>
      <c r="B496" s="110" t="s">
        <v>7</v>
      </c>
      <c r="C496" s="176">
        <v>50000</v>
      </c>
      <c r="D496" s="176">
        <v>0</v>
      </c>
      <c r="E496" s="176">
        <v>50000</v>
      </c>
    </row>
    <row r="497" spans="1:5" s="97" customFormat="1" x14ac:dyDescent="0.2">
      <c r="A497" s="177" t="s">
        <v>73</v>
      </c>
      <c r="B497" s="178" t="s">
        <v>74</v>
      </c>
      <c r="C497" s="179">
        <v>50000</v>
      </c>
      <c r="D497" s="179">
        <v>0</v>
      </c>
      <c r="E497" s="179">
        <v>50000</v>
      </c>
    </row>
    <row r="498" spans="1:5" s="155" customFormat="1" x14ac:dyDescent="0.2">
      <c r="A498" s="117" t="s">
        <v>216</v>
      </c>
      <c r="B498" s="117"/>
      <c r="C498" s="108">
        <v>15000</v>
      </c>
      <c r="D498" s="108">
        <v>0</v>
      </c>
      <c r="E498" s="108">
        <v>15000</v>
      </c>
    </row>
    <row r="499" spans="1:5" s="97" customFormat="1" x14ac:dyDescent="0.2">
      <c r="A499" s="169" t="s">
        <v>407</v>
      </c>
      <c r="B499" s="170" t="s">
        <v>408</v>
      </c>
      <c r="C499" s="171">
        <v>15000</v>
      </c>
      <c r="D499" s="171">
        <v>0</v>
      </c>
      <c r="E499" s="171">
        <v>15000</v>
      </c>
    </row>
    <row r="500" spans="1:5" s="97" customFormat="1" ht="25.5" x14ac:dyDescent="0.2">
      <c r="A500" s="172" t="s">
        <v>303</v>
      </c>
      <c r="B500" s="173" t="s">
        <v>409</v>
      </c>
      <c r="C500" s="174">
        <v>15000</v>
      </c>
      <c r="D500" s="174">
        <v>0</v>
      </c>
      <c r="E500" s="174">
        <v>15000</v>
      </c>
    </row>
    <row r="501" spans="1:5" s="97" customFormat="1" x14ac:dyDescent="0.2">
      <c r="A501" s="71" t="s">
        <v>263</v>
      </c>
      <c r="B501" s="72" t="s">
        <v>99</v>
      </c>
      <c r="C501" s="175">
        <v>15000</v>
      </c>
      <c r="D501" s="175">
        <v>0</v>
      </c>
      <c r="E501" s="175">
        <v>15000</v>
      </c>
    </row>
    <row r="502" spans="1:5" s="97" customFormat="1" x14ac:dyDescent="0.2">
      <c r="A502" s="109" t="s">
        <v>1</v>
      </c>
      <c r="B502" s="110" t="s">
        <v>2</v>
      </c>
      <c r="C502" s="176">
        <v>5000</v>
      </c>
      <c r="D502" s="176">
        <v>0</v>
      </c>
      <c r="E502" s="176">
        <v>5000</v>
      </c>
    </row>
    <row r="503" spans="1:5" s="97" customFormat="1" x14ac:dyDescent="0.2">
      <c r="A503" s="177" t="s">
        <v>3</v>
      </c>
      <c r="B503" s="178" t="s">
        <v>4</v>
      </c>
      <c r="C503" s="179">
        <v>5000</v>
      </c>
      <c r="D503" s="179">
        <v>0</v>
      </c>
      <c r="E503" s="179">
        <v>5000</v>
      </c>
    </row>
    <row r="504" spans="1:5" s="97" customFormat="1" x14ac:dyDescent="0.2">
      <c r="A504" s="109" t="s">
        <v>6</v>
      </c>
      <c r="B504" s="110" t="s">
        <v>7</v>
      </c>
      <c r="C504" s="176">
        <v>10000</v>
      </c>
      <c r="D504" s="176">
        <v>0</v>
      </c>
      <c r="E504" s="176">
        <v>10000</v>
      </c>
    </row>
    <row r="505" spans="1:5" s="97" customFormat="1" x14ac:dyDescent="0.2">
      <c r="A505" s="177" t="s">
        <v>8</v>
      </c>
      <c r="B505" s="178" t="s">
        <v>9</v>
      </c>
      <c r="C505" s="179">
        <v>10000</v>
      </c>
      <c r="D505" s="179">
        <v>0</v>
      </c>
      <c r="E505" s="179">
        <v>10000</v>
      </c>
    </row>
    <row r="506" spans="1:5" s="97" customFormat="1" x14ac:dyDescent="0.2">
      <c r="A506" s="166" t="s">
        <v>410</v>
      </c>
      <c r="B506" s="167" t="s">
        <v>411</v>
      </c>
      <c r="C506" s="168">
        <v>1207522</v>
      </c>
      <c r="D506" s="168">
        <v>20000</v>
      </c>
      <c r="E506" s="168">
        <v>1227522</v>
      </c>
    </row>
    <row r="507" spans="1:5" s="155" customFormat="1" x14ac:dyDescent="0.2">
      <c r="A507" s="117" t="s">
        <v>219</v>
      </c>
      <c r="B507" s="117"/>
      <c r="C507" s="108">
        <v>17000</v>
      </c>
      <c r="D507" s="108">
        <v>0</v>
      </c>
      <c r="E507" s="108">
        <v>17000</v>
      </c>
    </row>
    <row r="508" spans="1:5" s="155" customFormat="1" x14ac:dyDescent="0.2">
      <c r="A508" s="117" t="s">
        <v>216</v>
      </c>
      <c r="B508" s="117"/>
      <c r="C508" s="108">
        <v>117998</v>
      </c>
      <c r="D508" s="108">
        <v>20000</v>
      </c>
      <c r="E508" s="108">
        <v>137998</v>
      </c>
    </row>
    <row r="509" spans="1:5" s="155" customFormat="1" x14ac:dyDescent="0.2">
      <c r="A509" s="117" t="s">
        <v>235</v>
      </c>
      <c r="B509" s="117"/>
      <c r="C509" s="108">
        <v>133</v>
      </c>
      <c r="D509" s="108">
        <v>0</v>
      </c>
      <c r="E509" s="108">
        <v>133</v>
      </c>
    </row>
    <row r="510" spans="1:5" s="155" customFormat="1" x14ac:dyDescent="0.2">
      <c r="A510" s="117" t="s">
        <v>218</v>
      </c>
      <c r="B510" s="117"/>
      <c r="C510" s="108">
        <v>15000</v>
      </c>
      <c r="D510" s="108">
        <v>0</v>
      </c>
      <c r="E510" s="108">
        <v>15000</v>
      </c>
    </row>
    <row r="511" spans="1:5" s="155" customFormat="1" x14ac:dyDescent="0.2">
      <c r="A511" s="117" t="s">
        <v>250</v>
      </c>
      <c r="B511" s="117"/>
      <c r="C511" s="108">
        <v>9480</v>
      </c>
      <c r="D511" s="108">
        <v>0</v>
      </c>
      <c r="E511" s="108">
        <v>9480</v>
      </c>
    </row>
    <row r="512" spans="1:5" s="155" customFormat="1" x14ac:dyDescent="0.2">
      <c r="A512" s="117" t="s">
        <v>248</v>
      </c>
      <c r="B512" s="117"/>
      <c r="C512" s="108">
        <v>37920</v>
      </c>
      <c r="D512" s="108">
        <v>0</v>
      </c>
      <c r="E512" s="108">
        <v>37920</v>
      </c>
    </row>
    <row r="513" spans="1:5" s="155" customFormat="1" x14ac:dyDescent="0.2">
      <c r="A513" s="117" t="s">
        <v>224</v>
      </c>
      <c r="B513" s="117"/>
      <c r="C513" s="108">
        <v>1327</v>
      </c>
      <c r="D513" s="108">
        <v>0</v>
      </c>
      <c r="E513" s="108">
        <v>1327</v>
      </c>
    </row>
    <row r="514" spans="1:5" s="97" customFormat="1" x14ac:dyDescent="0.2">
      <c r="A514" s="169" t="s">
        <v>412</v>
      </c>
      <c r="B514" s="170" t="s">
        <v>413</v>
      </c>
      <c r="C514" s="171">
        <v>198858</v>
      </c>
      <c r="D514" s="171">
        <v>20000</v>
      </c>
      <c r="E514" s="171">
        <v>218858</v>
      </c>
    </row>
    <row r="515" spans="1:5" s="97" customFormat="1" x14ac:dyDescent="0.2">
      <c r="A515" s="172" t="s">
        <v>261</v>
      </c>
      <c r="B515" s="173" t="s">
        <v>414</v>
      </c>
      <c r="C515" s="174">
        <v>30000</v>
      </c>
      <c r="D515" s="174">
        <v>20000</v>
      </c>
      <c r="E515" s="174">
        <v>50000</v>
      </c>
    </row>
    <row r="516" spans="1:5" s="97" customFormat="1" x14ac:dyDescent="0.2">
      <c r="A516" s="71" t="s">
        <v>263</v>
      </c>
      <c r="B516" s="72" t="s">
        <v>99</v>
      </c>
      <c r="C516" s="175">
        <v>29867</v>
      </c>
      <c r="D516" s="175">
        <v>20000</v>
      </c>
      <c r="E516" s="175">
        <v>49867</v>
      </c>
    </row>
    <row r="517" spans="1:5" s="97" customFormat="1" x14ac:dyDescent="0.2">
      <c r="A517" s="109" t="s">
        <v>1</v>
      </c>
      <c r="B517" s="110" t="s">
        <v>2</v>
      </c>
      <c r="C517" s="176">
        <v>29867</v>
      </c>
      <c r="D517" s="176">
        <v>20000</v>
      </c>
      <c r="E517" s="176">
        <v>49867</v>
      </c>
    </row>
    <row r="518" spans="1:5" s="97" customFormat="1" x14ac:dyDescent="0.2">
      <c r="A518" s="177" t="s">
        <v>3</v>
      </c>
      <c r="B518" s="178" t="s">
        <v>4</v>
      </c>
      <c r="C518" s="179">
        <v>29867</v>
      </c>
      <c r="D518" s="179">
        <v>20000</v>
      </c>
      <c r="E518" s="179">
        <v>49867</v>
      </c>
    </row>
    <row r="519" spans="1:5" s="97" customFormat="1" x14ac:dyDescent="0.2">
      <c r="A519" s="71" t="s">
        <v>415</v>
      </c>
      <c r="B519" s="72" t="s">
        <v>101</v>
      </c>
      <c r="C519" s="175">
        <v>133</v>
      </c>
      <c r="D519" s="175">
        <v>0</v>
      </c>
      <c r="E519" s="175">
        <v>133</v>
      </c>
    </row>
    <row r="520" spans="1:5" s="97" customFormat="1" x14ac:dyDescent="0.2">
      <c r="A520" s="109" t="s">
        <v>1</v>
      </c>
      <c r="B520" s="110" t="s">
        <v>2</v>
      </c>
      <c r="C520" s="176">
        <v>133</v>
      </c>
      <c r="D520" s="176">
        <v>0</v>
      </c>
      <c r="E520" s="176">
        <v>133</v>
      </c>
    </row>
    <row r="521" spans="1:5" s="97" customFormat="1" x14ac:dyDescent="0.2">
      <c r="A521" s="177" t="s">
        <v>3</v>
      </c>
      <c r="B521" s="178" t="s">
        <v>4</v>
      </c>
      <c r="C521" s="179">
        <v>133</v>
      </c>
      <c r="D521" s="179">
        <v>0</v>
      </c>
      <c r="E521" s="179">
        <v>133</v>
      </c>
    </row>
    <row r="522" spans="1:5" s="97" customFormat="1" x14ac:dyDescent="0.2">
      <c r="A522" s="172" t="s">
        <v>291</v>
      </c>
      <c r="B522" s="173" t="s">
        <v>416</v>
      </c>
      <c r="C522" s="174">
        <v>22500</v>
      </c>
      <c r="D522" s="174">
        <v>0</v>
      </c>
      <c r="E522" s="174">
        <v>22500</v>
      </c>
    </row>
    <row r="523" spans="1:5" s="97" customFormat="1" x14ac:dyDescent="0.2">
      <c r="A523" s="71" t="s">
        <v>263</v>
      </c>
      <c r="B523" s="72" t="s">
        <v>99</v>
      </c>
      <c r="C523" s="175">
        <v>22500</v>
      </c>
      <c r="D523" s="175">
        <v>0</v>
      </c>
      <c r="E523" s="175">
        <v>22500</v>
      </c>
    </row>
    <row r="524" spans="1:5" s="97" customFormat="1" x14ac:dyDescent="0.2">
      <c r="A524" s="109" t="s">
        <v>1</v>
      </c>
      <c r="B524" s="110" t="s">
        <v>2</v>
      </c>
      <c r="C524" s="176">
        <v>22500</v>
      </c>
      <c r="D524" s="176">
        <v>0</v>
      </c>
      <c r="E524" s="176">
        <v>22500</v>
      </c>
    </row>
    <row r="525" spans="1:5" s="97" customFormat="1" x14ac:dyDescent="0.2">
      <c r="A525" s="177" t="s">
        <v>5</v>
      </c>
      <c r="B525" s="178" t="s">
        <v>184</v>
      </c>
      <c r="C525" s="179">
        <v>22500</v>
      </c>
      <c r="D525" s="179">
        <v>0</v>
      </c>
      <c r="E525" s="179">
        <v>22500</v>
      </c>
    </row>
    <row r="526" spans="1:5" s="97" customFormat="1" x14ac:dyDescent="0.2">
      <c r="A526" s="172" t="s">
        <v>333</v>
      </c>
      <c r="B526" s="173" t="s">
        <v>417</v>
      </c>
      <c r="C526" s="174">
        <v>9995</v>
      </c>
      <c r="D526" s="174">
        <v>0</v>
      </c>
      <c r="E526" s="174">
        <v>9995</v>
      </c>
    </row>
    <row r="527" spans="1:5" s="97" customFormat="1" x14ac:dyDescent="0.2">
      <c r="A527" s="71" t="s">
        <v>263</v>
      </c>
      <c r="B527" s="72" t="s">
        <v>99</v>
      </c>
      <c r="C527" s="175">
        <v>9995</v>
      </c>
      <c r="D527" s="175">
        <v>0</v>
      </c>
      <c r="E527" s="175">
        <v>9995</v>
      </c>
    </row>
    <row r="528" spans="1:5" s="97" customFormat="1" x14ac:dyDescent="0.2">
      <c r="A528" s="109" t="s">
        <v>1</v>
      </c>
      <c r="B528" s="110" t="s">
        <v>2</v>
      </c>
      <c r="C528" s="176">
        <v>9995</v>
      </c>
      <c r="D528" s="176">
        <v>0</v>
      </c>
      <c r="E528" s="176">
        <v>9995</v>
      </c>
    </row>
    <row r="529" spans="1:5" s="97" customFormat="1" x14ac:dyDescent="0.2">
      <c r="A529" s="177" t="s">
        <v>3</v>
      </c>
      <c r="B529" s="178" t="s">
        <v>4</v>
      </c>
      <c r="C529" s="179">
        <v>9000</v>
      </c>
      <c r="D529" s="179">
        <v>0</v>
      </c>
      <c r="E529" s="179">
        <v>9000</v>
      </c>
    </row>
    <row r="530" spans="1:5" s="97" customFormat="1" x14ac:dyDescent="0.2">
      <c r="A530" s="177" t="s">
        <v>5</v>
      </c>
      <c r="B530" s="178" t="s">
        <v>184</v>
      </c>
      <c r="C530" s="179">
        <v>995</v>
      </c>
      <c r="D530" s="179">
        <v>0</v>
      </c>
      <c r="E530" s="179">
        <v>995</v>
      </c>
    </row>
    <row r="531" spans="1:5" s="97" customFormat="1" x14ac:dyDescent="0.2">
      <c r="A531" s="172" t="s">
        <v>325</v>
      </c>
      <c r="B531" s="173" t="s">
        <v>418</v>
      </c>
      <c r="C531" s="174">
        <v>1000</v>
      </c>
      <c r="D531" s="174">
        <v>0</v>
      </c>
      <c r="E531" s="174">
        <v>1000</v>
      </c>
    </row>
    <row r="532" spans="1:5" s="97" customFormat="1" x14ac:dyDescent="0.2">
      <c r="A532" s="71" t="s">
        <v>263</v>
      </c>
      <c r="B532" s="72" t="s">
        <v>99</v>
      </c>
      <c r="C532" s="175">
        <v>1000</v>
      </c>
      <c r="D532" s="175">
        <v>0</v>
      </c>
      <c r="E532" s="175">
        <v>1000</v>
      </c>
    </row>
    <row r="533" spans="1:5" s="97" customFormat="1" x14ac:dyDescent="0.2">
      <c r="A533" s="109" t="s">
        <v>1</v>
      </c>
      <c r="B533" s="110" t="s">
        <v>2</v>
      </c>
      <c r="C533" s="176">
        <v>1000</v>
      </c>
      <c r="D533" s="176">
        <v>0</v>
      </c>
      <c r="E533" s="176">
        <v>1000</v>
      </c>
    </row>
    <row r="534" spans="1:5" s="97" customFormat="1" x14ac:dyDescent="0.2">
      <c r="A534" s="177" t="s">
        <v>177</v>
      </c>
      <c r="B534" s="178" t="s">
        <v>178</v>
      </c>
      <c r="C534" s="179">
        <v>1000</v>
      </c>
      <c r="D534" s="179">
        <v>0</v>
      </c>
      <c r="E534" s="179">
        <v>1000</v>
      </c>
    </row>
    <row r="535" spans="1:5" s="97" customFormat="1" x14ac:dyDescent="0.2">
      <c r="A535" s="172" t="s">
        <v>264</v>
      </c>
      <c r="B535" s="173" t="s">
        <v>419</v>
      </c>
      <c r="C535" s="174">
        <v>4000</v>
      </c>
      <c r="D535" s="174">
        <v>0</v>
      </c>
      <c r="E535" s="174">
        <v>4000</v>
      </c>
    </row>
    <row r="536" spans="1:5" s="97" customFormat="1" x14ac:dyDescent="0.2">
      <c r="A536" s="71" t="s">
        <v>277</v>
      </c>
      <c r="B536" s="72" t="s">
        <v>97</v>
      </c>
      <c r="C536" s="175">
        <v>1000</v>
      </c>
      <c r="D536" s="175">
        <v>0</v>
      </c>
      <c r="E536" s="175">
        <v>1000</v>
      </c>
    </row>
    <row r="537" spans="1:5" s="97" customFormat="1" x14ac:dyDescent="0.2">
      <c r="A537" s="109" t="s">
        <v>1</v>
      </c>
      <c r="B537" s="110" t="s">
        <v>2</v>
      </c>
      <c r="C537" s="176">
        <v>1000</v>
      </c>
      <c r="D537" s="176">
        <v>0</v>
      </c>
      <c r="E537" s="176">
        <v>1000</v>
      </c>
    </row>
    <row r="538" spans="1:5" s="97" customFormat="1" x14ac:dyDescent="0.2">
      <c r="A538" s="177" t="s">
        <v>3</v>
      </c>
      <c r="B538" s="178" t="s">
        <v>4</v>
      </c>
      <c r="C538" s="179">
        <v>1000</v>
      </c>
      <c r="D538" s="179">
        <v>0</v>
      </c>
      <c r="E538" s="179">
        <v>1000</v>
      </c>
    </row>
    <row r="539" spans="1:5" s="97" customFormat="1" x14ac:dyDescent="0.2">
      <c r="A539" s="71" t="s">
        <v>263</v>
      </c>
      <c r="B539" s="72" t="s">
        <v>99</v>
      </c>
      <c r="C539" s="175">
        <v>3000</v>
      </c>
      <c r="D539" s="175">
        <v>0</v>
      </c>
      <c r="E539" s="175">
        <v>3000</v>
      </c>
    </row>
    <row r="540" spans="1:5" s="97" customFormat="1" x14ac:dyDescent="0.2">
      <c r="A540" s="109" t="s">
        <v>1</v>
      </c>
      <c r="B540" s="110" t="s">
        <v>2</v>
      </c>
      <c r="C540" s="176">
        <v>3000</v>
      </c>
      <c r="D540" s="176">
        <v>0</v>
      </c>
      <c r="E540" s="176">
        <v>3000</v>
      </c>
    </row>
    <row r="541" spans="1:5" s="97" customFormat="1" x14ac:dyDescent="0.2">
      <c r="A541" s="177" t="s">
        <v>3</v>
      </c>
      <c r="B541" s="178" t="s">
        <v>4</v>
      </c>
      <c r="C541" s="179">
        <v>3000</v>
      </c>
      <c r="D541" s="179">
        <v>0</v>
      </c>
      <c r="E541" s="179">
        <v>3000</v>
      </c>
    </row>
    <row r="542" spans="1:5" s="97" customFormat="1" ht="25.5" x14ac:dyDescent="0.2">
      <c r="A542" s="172" t="s">
        <v>305</v>
      </c>
      <c r="B542" s="173" t="s">
        <v>420</v>
      </c>
      <c r="C542" s="174">
        <v>35000</v>
      </c>
      <c r="D542" s="174">
        <v>0</v>
      </c>
      <c r="E542" s="174">
        <v>35000</v>
      </c>
    </row>
    <row r="543" spans="1:5" s="97" customFormat="1" x14ac:dyDescent="0.2">
      <c r="A543" s="71" t="s">
        <v>277</v>
      </c>
      <c r="B543" s="72" t="s">
        <v>97</v>
      </c>
      <c r="C543" s="175">
        <v>15000</v>
      </c>
      <c r="D543" s="175">
        <v>0</v>
      </c>
      <c r="E543" s="175">
        <v>15000</v>
      </c>
    </row>
    <row r="544" spans="1:5" s="97" customFormat="1" x14ac:dyDescent="0.2">
      <c r="A544" s="109" t="s">
        <v>6</v>
      </c>
      <c r="B544" s="110" t="s">
        <v>7</v>
      </c>
      <c r="C544" s="176">
        <v>15000</v>
      </c>
      <c r="D544" s="176">
        <v>0</v>
      </c>
      <c r="E544" s="176">
        <v>15000</v>
      </c>
    </row>
    <row r="545" spans="1:5" s="97" customFormat="1" x14ac:dyDescent="0.2">
      <c r="A545" s="177" t="s">
        <v>8</v>
      </c>
      <c r="B545" s="178" t="s">
        <v>9</v>
      </c>
      <c r="C545" s="179">
        <v>5000</v>
      </c>
      <c r="D545" s="179">
        <v>0</v>
      </c>
      <c r="E545" s="179">
        <v>5000</v>
      </c>
    </row>
    <row r="546" spans="1:5" s="97" customFormat="1" x14ac:dyDescent="0.2">
      <c r="A546" s="177" t="s">
        <v>176</v>
      </c>
      <c r="B546" s="178" t="s">
        <v>229</v>
      </c>
      <c r="C546" s="179">
        <v>10000</v>
      </c>
      <c r="D546" s="179">
        <v>0</v>
      </c>
      <c r="E546" s="179">
        <v>10000</v>
      </c>
    </row>
    <row r="547" spans="1:5" s="97" customFormat="1" x14ac:dyDescent="0.2">
      <c r="A547" s="71" t="s">
        <v>263</v>
      </c>
      <c r="B547" s="72" t="s">
        <v>99</v>
      </c>
      <c r="C547" s="175">
        <v>5000</v>
      </c>
      <c r="D547" s="175">
        <v>0</v>
      </c>
      <c r="E547" s="175">
        <v>5000</v>
      </c>
    </row>
    <row r="548" spans="1:5" s="97" customFormat="1" x14ac:dyDescent="0.2">
      <c r="A548" s="109" t="s">
        <v>6</v>
      </c>
      <c r="B548" s="110" t="s">
        <v>7</v>
      </c>
      <c r="C548" s="176">
        <v>5000</v>
      </c>
      <c r="D548" s="176">
        <v>0</v>
      </c>
      <c r="E548" s="176">
        <v>5000</v>
      </c>
    </row>
    <row r="549" spans="1:5" s="97" customFormat="1" x14ac:dyDescent="0.2">
      <c r="A549" s="177" t="s">
        <v>8</v>
      </c>
      <c r="B549" s="178" t="s">
        <v>9</v>
      </c>
      <c r="C549" s="179">
        <v>5000</v>
      </c>
      <c r="D549" s="179">
        <v>0</v>
      </c>
      <c r="E549" s="179">
        <v>5000</v>
      </c>
    </row>
    <row r="550" spans="1:5" s="97" customFormat="1" x14ac:dyDescent="0.2">
      <c r="A550" s="71" t="s">
        <v>266</v>
      </c>
      <c r="B550" s="72" t="s">
        <v>109</v>
      </c>
      <c r="C550" s="175">
        <v>15000</v>
      </c>
      <c r="D550" s="175">
        <v>0</v>
      </c>
      <c r="E550" s="175">
        <v>15000</v>
      </c>
    </row>
    <row r="551" spans="1:5" s="97" customFormat="1" x14ac:dyDescent="0.2">
      <c r="A551" s="109" t="s">
        <v>6</v>
      </c>
      <c r="B551" s="110" t="s">
        <v>7</v>
      </c>
      <c r="C551" s="176">
        <v>15000</v>
      </c>
      <c r="D551" s="176">
        <v>0</v>
      </c>
      <c r="E551" s="176">
        <v>15000</v>
      </c>
    </row>
    <row r="552" spans="1:5" s="97" customFormat="1" x14ac:dyDescent="0.2">
      <c r="A552" s="177" t="s">
        <v>8</v>
      </c>
      <c r="B552" s="178" t="s">
        <v>9</v>
      </c>
      <c r="C552" s="179">
        <v>5000</v>
      </c>
      <c r="D552" s="179">
        <v>0</v>
      </c>
      <c r="E552" s="179">
        <v>5000</v>
      </c>
    </row>
    <row r="553" spans="1:5" s="97" customFormat="1" x14ac:dyDescent="0.2">
      <c r="A553" s="177" t="s">
        <v>176</v>
      </c>
      <c r="B553" s="178" t="s">
        <v>229</v>
      </c>
      <c r="C553" s="179">
        <v>10000</v>
      </c>
      <c r="D553" s="179">
        <v>0</v>
      </c>
      <c r="E553" s="179">
        <v>10000</v>
      </c>
    </row>
    <row r="554" spans="1:5" s="97" customFormat="1" ht="25.5" x14ac:dyDescent="0.2">
      <c r="A554" s="172" t="s">
        <v>421</v>
      </c>
      <c r="B554" s="173" t="s">
        <v>422</v>
      </c>
      <c r="C554" s="174">
        <v>40000</v>
      </c>
      <c r="D554" s="174">
        <v>0</v>
      </c>
      <c r="E554" s="174">
        <v>40000</v>
      </c>
    </row>
    <row r="555" spans="1:5" s="97" customFormat="1" x14ac:dyDescent="0.2">
      <c r="A555" s="71" t="s">
        <v>263</v>
      </c>
      <c r="B555" s="72" t="s">
        <v>99</v>
      </c>
      <c r="C555" s="175">
        <v>40000</v>
      </c>
      <c r="D555" s="175">
        <v>0</v>
      </c>
      <c r="E555" s="175">
        <v>40000</v>
      </c>
    </row>
    <row r="556" spans="1:5" s="97" customFormat="1" x14ac:dyDescent="0.2">
      <c r="A556" s="109" t="s">
        <v>6</v>
      </c>
      <c r="B556" s="110" t="s">
        <v>7</v>
      </c>
      <c r="C556" s="176">
        <v>40000</v>
      </c>
      <c r="D556" s="176">
        <v>0</v>
      </c>
      <c r="E556" s="176">
        <v>40000</v>
      </c>
    </row>
    <row r="557" spans="1:5" s="97" customFormat="1" x14ac:dyDescent="0.2">
      <c r="A557" s="177" t="s">
        <v>8</v>
      </c>
      <c r="B557" s="178" t="s">
        <v>9</v>
      </c>
      <c r="C557" s="179">
        <v>40000</v>
      </c>
      <c r="D557" s="179">
        <v>0</v>
      </c>
      <c r="E557" s="179">
        <v>40000</v>
      </c>
    </row>
    <row r="558" spans="1:5" s="97" customFormat="1" ht="25.5" x14ac:dyDescent="0.2">
      <c r="A558" s="172" t="s">
        <v>423</v>
      </c>
      <c r="B558" s="173" t="s">
        <v>424</v>
      </c>
      <c r="C558" s="174">
        <v>47400</v>
      </c>
      <c r="D558" s="174">
        <v>0</v>
      </c>
      <c r="E558" s="174">
        <v>47400</v>
      </c>
    </row>
    <row r="559" spans="1:5" s="97" customFormat="1" x14ac:dyDescent="0.2">
      <c r="A559" s="71" t="s">
        <v>266</v>
      </c>
      <c r="B559" s="72" t="s">
        <v>109</v>
      </c>
      <c r="C559" s="175">
        <v>9480</v>
      </c>
      <c r="D559" s="175">
        <v>0</v>
      </c>
      <c r="E559" s="175">
        <v>9480</v>
      </c>
    </row>
    <row r="560" spans="1:5" s="97" customFormat="1" x14ac:dyDescent="0.2">
      <c r="A560" s="180" t="s">
        <v>425</v>
      </c>
      <c r="B560" s="181" t="s">
        <v>247</v>
      </c>
      <c r="C560" s="182">
        <v>9480</v>
      </c>
      <c r="D560" s="182">
        <v>0</v>
      </c>
      <c r="E560" s="182">
        <v>9480</v>
      </c>
    </row>
    <row r="561" spans="1:5" s="97" customFormat="1" x14ac:dyDescent="0.2">
      <c r="A561" s="109" t="s">
        <v>6</v>
      </c>
      <c r="B561" s="110" t="s">
        <v>7</v>
      </c>
      <c r="C561" s="176">
        <v>9480</v>
      </c>
      <c r="D561" s="176">
        <v>0</v>
      </c>
      <c r="E561" s="176">
        <v>9480</v>
      </c>
    </row>
    <row r="562" spans="1:5" s="97" customFormat="1" x14ac:dyDescent="0.2">
      <c r="A562" s="177" t="s">
        <v>8</v>
      </c>
      <c r="B562" s="178" t="s">
        <v>9</v>
      </c>
      <c r="C562" s="179">
        <v>9480</v>
      </c>
      <c r="D562" s="179">
        <v>0</v>
      </c>
      <c r="E562" s="179">
        <v>9480</v>
      </c>
    </row>
    <row r="563" spans="1:5" s="97" customFormat="1" x14ac:dyDescent="0.2">
      <c r="A563" s="71" t="s">
        <v>288</v>
      </c>
      <c r="B563" s="72" t="s">
        <v>289</v>
      </c>
      <c r="C563" s="175">
        <v>37920</v>
      </c>
      <c r="D563" s="175">
        <v>0</v>
      </c>
      <c r="E563" s="175">
        <v>37920</v>
      </c>
    </row>
    <row r="564" spans="1:5" s="97" customFormat="1" x14ac:dyDescent="0.2">
      <c r="A564" s="180" t="s">
        <v>354</v>
      </c>
      <c r="B564" s="181" t="s">
        <v>355</v>
      </c>
      <c r="C564" s="182">
        <v>37920</v>
      </c>
      <c r="D564" s="182">
        <v>0</v>
      </c>
      <c r="E564" s="182">
        <v>37920</v>
      </c>
    </row>
    <row r="565" spans="1:5" s="97" customFormat="1" x14ac:dyDescent="0.2">
      <c r="A565" s="109" t="s">
        <v>6</v>
      </c>
      <c r="B565" s="110" t="s">
        <v>7</v>
      </c>
      <c r="C565" s="176">
        <v>37920</v>
      </c>
      <c r="D565" s="176">
        <v>0</v>
      </c>
      <c r="E565" s="176">
        <v>37920</v>
      </c>
    </row>
    <row r="566" spans="1:5" s="97" customFormat="1" x14ac:dyDescent="0.2">
      <c r="A566" s="177" t="s">
        <v>8</v>
      </c>
      <c r="B566" s="178" t="s">
        <v>9</v>
      </c>
      <c r="C566" s="179">
        <v>37920</v>
      </c>
      <c r="D566" s="179">
        <v>0</v>
      </c>
      <c r="E566" s="179">
        <v>37920</v>
      </c>
    </row>
    <row r="567" spans="1:5" s="97" customFormat="1" ht="25.5" x14ac:dyDescent="0.2">
      <c r="A567" s="172" t="s">
        <v>426</v>
      </c>
      <c r="B567" s="173" t="s">
        <v>427</v>
      </c>
      <c r="C567" s="174">
        <v>8963</v>
      </c>
      <c r="D567" s="174">
        <v>0</v>
      </c>
      <c r="E567" s="174">
        <v>8963</v>
      </c>
    </row>
    <row r="568" spans="1:5" s="97" customFormat="1" x14ac:dyDescent="0.2">
      <c r="A568" s="71" t="s">
        <v>277</v>
      </c>
      <c r="B568" s="72" t="s">
        <v>97</v>
      </c>
      <c r="C568" s="175">
        <v>1000</v>
      </c>
      <c r="D568" s="175">
        <v>0</v>
      </c>
      <c r="E568" s="175">
        <v>1000</v>
      </c>
    </row>
    <row r="569" spans="1:5" s="97" customFormat="1" x14ac:dyDescent="0.2">
      <c r="A569" s="109" t="s">
        <v>6</v>
      </c>
      <c r="B569" s="110" t="s">
        <v>7</v>
      </c>
      <c r="C569" s="176">
        <v>1000</v>
      </c>
      <c r="D569" s="176">
        <v>0</v>
      </c>
      <c r="E569" s="176">
        <v>1000</v>
      </c>
    </row>
    <row r="570" spans="1:5" s="97" customFormat="1" x14ac:dyDescent="0.2">
      <c r="A570" s="177" t="s">
        <v>8</v>
      </c>
      <c r="B570" s="178" t="s">
        <v>9</v>
      </c>
      <c r="C570" s="179">
        <v>1000</v>
      </c>
      <c r="D570" s="179">
        <v>0</v>
      </c>
      <c r="E570" s="179">
        <v>1000</v>
      </c>
    </row>
    <row r="571" spans="1:5" s="97" customFormat="1" x14ac:dyDescent="0.2">
      <c r="A571" s="71" t="s">
        <v>263</v>
      </c>
      <c r="B571" s="72" t="s">
        <v>99</v>
      </c>
      <c r="C571" s="175">
        <v>6636</v>
      </c>
      <c r="D571" s="175">
        <v>0</v>
      </c>
      <c r="E571" s="175">
        <v>6636</v>
      </c>
    </row>
    <row r="572" spans="1:5" s="97" customFormat="1" x14ac:dyDescent="0.2">
      <c r="A572" s="109" t="s">
        <v>6</v>
      </c>
      <c r="B572" s="110" t="s">
        <v>7</v>
      </c>
      <c r="C572" s="176">
        <v>6636</v>
      </c>
      <c r="D572" s="176">
        <v>0</v>
      </c>
      <c r="E572" s="176">
        <v>6636</v>
      </c>
    </row>
    <row r="573" spans="1:5" s="97" customFormat="1" x14ac:dyDescent="0.2">
      <c r="A573" s="177" t="s">
        <v>176</v>
      </c>
      <c r="B573" s="178" t="s">
        <v>229</v>
      </c>
      <c r="C573" s="179">
        <v>6636</v>
      </c>
      <c r="D573" s="179">
        <v>0</v>
      </c>
      <c r="E573" s="179">
        <v>6636</v>
      </c>
    </row>
    <row r="574" spans="1:5" s="97" customFormat="1" x14ac:dyDescent="0.2">
      <c r="A574" s="71" t="s">
        <v>307</v>
      </c>
      <c r="B574" s="72" t="s">
        <v>112</v>
      </c>
      <c r="C574" s="175">
        <v>1327</v>
      </c>
      <c r="D574" s="175">
        <v>0</v>
      </c>
      <c r="E574" s="175">
        <v>1327</v>
      </c>
    </row>
    <row r="575" spans="1:5" s="97" customFormat="1" x14ac:dyDescent="0.2">
      <c r="A575" s="109" t="s">
        <v>6</v>
      </c>
      <c r="B575" s="110" t="s">
        <v>7</v>
      </c>
      <c r="C575" s="176">
        <v>1327</v>
      </c>
      <c r="D575" s="176">
        <v>0</v>
      </c>
      <c r="E575" s="176">
        <v>1327</v>
      </c>
    </row>
    <row r="576" spans="1:5" s="97" customFormat="1" x14ac:dyDescent="0.2">
      <c r="A576" s="177" t="s">
        <v>8</v>
      </c>
      <c r="B576" s="178" t="s">
        <v>9</v>
      </c>
      <c r="C576" s="179">
        <v>1327</v>
      </c>
      <c r="D576" s="179">
        <v>0</v>
      </c>
      <c r="E576" s="179">
        <v>1327</v>
      </c>
    </row>
    <row r="577" spans="1:5" s="155" customFormat="1" x14ac:dyDescent="0.2">
      <c r="A577" s="117" t="s">
        <v>216</v>
      </c>
      <c r="B577" s="117"/>
      <c r="C577" s="108">
        <v>108664</v>
      </c>
      <c r="D577" s="108">
        <v>0</v>
      </c>
      <c r="E577" s="108">
        <f>C577+D577</f>
        <v>108664</v>
      </c>
    </row>
    <row r="578" spans="1:5" s="155" customFormat="1" x14ac:dyDescent="0.2">
      <c r="A578" s="117" t="s">
        <v>249</v>
      </c>
      <c r="B578" s="117"/>
      <c r="C578" s="108">
        <v>900000</v>
      </c>
      <c r="D578" s="108">
        <v>0</v>
      </c>
      <c r="E578" s="108">
        <f>C578+D578</f>
        <v>900000</v>
      </c>
    </row>
    <row r="579" spans="1:5" s="97" customFormat="1" x14ac:dyDescent="0.2">
      <c r="A579" s="169" t="s">
        <v>428</v>
      </c>
      <c r="B579" s="170" t="s">
        <v>429</v>
      </c>
      <c r="C579" s="171">
        <v>1008664</v>
      </c>
      <c r="D579" s="171">
        <v>0</v>
      </c>
      <c r="E579" s="171">
        <v>1008664</v>
      </c>
    </row>
    <row r="580" spans="1:5" s="97" customFormat="1" x14ac:dyDescent="0.2">
      <c r="A580" s="172" t="s">
        <v>261</v>
      </c>
      <c r="B580" s="173" t="s">
        <v>430</v>
      </c>
      <c r="C580" s="174">
        <v>8000</v>
      </c>
      <c r="D580" s="174">
        <v>0</v>
      </c>
      <c r="E580" s="174">
        <v>8000</v>
      </c>
    </row>
    <row r="581" spans="1:5" s="97" customFormat="1" x14ac:dyDescent="0.2">
      <c r="A581" s="71" t="s">
        <v>263</v>
      </c>
      <c r="B581" s="72" t="s">
        <v>99</v>
      </c>
      <c r="C581" s="175">
        <v>8000</v>
      </c>
      <c r="D581" s="175">
        <v>0</v>
      </c>
      <c r="E581" s="175">
        <v>8000</v>
      </c>
    </row>
    <row r="582" spans="1:5" s="97" customFormat="1" x14ac:dyDescent="0.2">
      <c r="A582" s="109" t="s">
        <v>1</v>
      </c>
      <c r="B582" s="110" t="s">
        <v>2</v>
      </c>
      <c r="C582" s="176">
        <v>8000</v>
      </c>
      <c r="D582" s="176">
        <v>0</v>
      </c>
      <c r="E582" s="176">
        <v>8000</v>
      </c>
    </row>
    <row r="583" spans="1:5" s="97" customFormat="1" x14ac:dyDescent="0.2">
      <c r="A583" s="177" t="s">
        <v>5</v>
      </c>
      <c r="B583" s="178" t="s">
        <v>184</v>
      </c>
      <c r="C583" s="179">
        <v>8000</v>
      </c>
      <c r="D583" s="179">
        <v>0</v>
      </c>
      <c r="E583" s="179">
        <v>8000</v>
      </c>
    </row>
    <row r="584" spans="1:5" s="97" customFormat="1" x14ac:dyDescent="0.2">
      <c r="A584" s="172" t="s">
        <v>291</v>
      </c>
      <c r="B584" s="173" t="s">
        <v>431</v>
      </c>
      <c r="C584" s="174">
        <v>664</v>
      </c>
      <c r="D584" s="174">
        <v>0</v>
      </c>
      <c r="E584" s="174">
        <v>664</v>
      </c>
    </row>
    <row r="585" spans="1:5" s="97" customFormat="1" x14ac:dyDescent="0.2">
      <c r="A585" s="71" t="s">
        <v>263</v>
      </c>
      <c r="B585" s="72" t="s">
        <v>99</v>
      </c>
      <c r="C585" s="175">
        <v>664</v>
      </c>
      <c r="D585" s="175">
        <v>0</v>
      </c>
      <c r="E585" s="175">
        <v>664</v>
      </c>
    </row>
    <row r="586" spans="1:5" s="97" customFormat="1" x14ac:dyDescent="0.2">
      <c r="A586" s="109" t="s">
        <v>1</v>
      </c>
      <c r="B586" s="110" t="s">
        <v>2</v>
      </c>
      <c r="C586" s="176">
        <v>664</v>
      </c>
      <c r="D586" s="176">
        <v>0</v>
      </c>
      <c r="E586" s="176">
        <v>664</v>
      </c>
    </row>
    <row r="587" spans="1:5" s="97" customFormat="1" x14ac:dyDescent="0.2">
      <c r="A587" s="177" t="s">
        <v>3</v>
      </c>
      <c r="B587" s="178" t="s">
        <v>4</v>
      </c>
      <c r="C587" s="179">
        <v>664</v>
      </c>
      <c r="D587" s="179">
        <v>0</v>
      </c>
      <c r="E587" s="179">
        <v>664</v>
      </c>
    </row>
    <row r="588" spans="1:5" s="97" customFormat="1" ht="25.5" x14ac:dyDescent="0.2">
      <c r="A588" s="172" t="s">
        <v>432</v>
      </c>
      <c r="B588" s="173" t="s">
        <v>433</v>
      </c>
      <c r="C588" s="174">
        <v>1000000</v>
      </c>
      <c r="D588" s="174">
        <v>0</v>
      </c>
      <c r="E588" s="174">
        <v>1000000</v>
      </c>
    </row>
    <row r="589" spans="1:5" s="97" customFormat="1" x14ac:dyDescent="0.2">
      <c r="A589" s="71" t="s">
        <v>263</v>
      </c>
      <c r="B589" s="72" t="s">
        <v>99</v>
      </c>
      <c r="C589" s="175">
        <v>100000</v>
      </c>
      <c r="D589" s="175">
        <v>0</v>
      </c>
      <c r="E589" s="175">
        <v>100000</v>
      </c>
    </row>
    <row r="590" spans="1:5" s="97" customFormat="1" x14ac:dyDescent="0.2">
      <c r="A590" s="109" t="s">
        <v>6</v>
      </c>
      <c r="B590" s="110" t="s">
        <v>7</v>
      </c>
      <c r="C590" s="176">
        <v>100000</v>
      </c>
      <c r="D590" s="176">
        <v>0</v>
      </c>
      <c r="E590" s="176">
        <v>100000</v>
      </c>
    </row>
    <row r="591" spans="1:5" s="97" customFormat="1" x14ac:dyDescent="0.2">
      <c r="A591" s="177" t="s">
        <v>176</v>
      </c>
      <c r="B591" s="178" t="s">
        <v>229</v>
      </c>
      <c r="C591" s="179">
        <v>100000</v>
      </c>
      <c r="D591" s="179">
        <v>0</v>
      </c>
      <c r="E591" s="179">
        <v>100000</v>
      </c>
    </row>
    <row r="592" spans="1:5" s="97" customFormat="1" x14ac:dyDescent="0.2">
      <c r="A592" s="71" t="s">
        <v>288</v>
      </c>
      <c r="B592" s="72" t="s">
        <v>289</v>
      </c>
      <c r="C592" s="175">
        <v>900000</v>
      </c>
      <c r="D592" s="175">
        <v>0</v>
      </c>
      <c r="E592" s="175">
        <v>900000</v>
      </c>
    </row>
    <row r="593" spans="1:5" s="97" customFormat="1" x14ac:dyDescent="0.2">
      <c r="A593" s="180" t="s">
        <v>434</v>
      </c>
      <c r="B593" s="181" t="s">
        <v>210</v>
      </c>
      <c r="C593" s="182">
        <v>900000</v>
      </c>
      <c r="D593" s="182">
        <v>0</v>
      </c>
      <c r="E593" s="182">
        <v>900000</v>
      </c>
    </row>
    <row r="594" spans="1:5" s="97" customFormat="1" x14ac:dyDescent="0.2">
      <c r="A594" s="109" t="s">
        <v>6</v>
      </c>
      <c r="B594" s="110" t="s">
        <v>7</v>
      </c>
      <c r="C594" s="176">
        <v>900000</v>
      </c>
      <c r="D594" s="176">
        <v>0</v>
      </c>
      <c r="E594" s="176">
        <v>900000</v>
      </c>
    </row>
    <row r="595" spans="1:5" s="97" customFormat="1" x14ac:dyDescent="0.2">
      <c r="A595" s="177" t="s">
        <v>176</v>
      </c>
      <c r="B595" s="178" t="s">
        <v>229</v>
      </c>
      <c r="C595" s="179">
        <v>900000</v>
      </c>
      <c r="D595" s="179">
        <v>0</v>
      </c>
      <c r="E595" s="179">
        <v>900000</v>
      </c>
    </row>
    <row r="596" spans="1:5" s="97" customFormat="1" x14ac:dyDescent="0.2">
      <c r="A596" s="166" t="s">
        <v>435</v>
      </c>
      <c r="B596" s="167" t="s">
        <v>436</v>
      </c>
      <c r="C596" s="168">
        <v>344847</v>
      </c>
      <c r="D596" s="168">
        <v>0</v>
      </c>
      <c r="E596" s="168">
        <v>344847</v>
      </c>
    </row>
    <row r="597" spans="1:5" s="155" customFormat="1" x14ac:dyDescent="0.2">
      <c r="A597" s="117" t="s">
        <v>219</v>
      </c>
      <c r="B597" s="117"/>
      <c r="C597" s="108">
        <v>1000</v>
      </c>
      <c r="D597" s="108">
        <v>0</v>
      </c>
      <c r="E597" s="108">
        <v>1000</v>
      </c>
    </row>
    <row r="598" spans="1:5" s="155" customFormat="1" x14ac:dyDescent="0.2">
      <c r="A598" s="117" t="s">
        <v>216</v>
      </c>
      <c r="B598" s="117"/>
      <c r="C598" s="108">
        <v>167500</v>
      </c>
      <c r="D598" s="108">
        <v>0</v>
      </c>
      <c r="E598" s="108">
        <v>167500</v>
      </c>
    </row>
    <row r="599" spans="1:5" s="155" customFormat="1" x14ac:dyDescent="0.2">
      <c r="A599" s="117" t="s">
        <v>225</v>
      </c>
      <c r="B599" s="117"/>
      <c r="C599" s="108">
        <v>5000</v>
      </c>
      <c r="D599" s="108">
        <v>0</v>
      </c>
      <c r="E599" s="108">
        <v>5000</v>
      </c>
    </row>
    <row r="600" spans="1:5" s="155" customFormat="1" x14ac:dyDescent="0.2">
      <c r="A600" s="117" t="s">
        <v>218</v>
      </c>
      <c r="B600" s="117"/>
      <c r="C600" s="108">
        <v>171347</v>
      </c>
      <c r="D600" s="108">
        <v>0</v>
      </c>
      <c r="E600" s="108">
        <v>171347</v>
      </c>
    </row>
    <row r="601" spans="1:5" s="97" customFormat="1" x14ac:dyDescent="0.2">
      <c r="A601" s="169" t="s">
        <v>437</v>
      </c>
      <c r="B601" s="170" t="s">
        <v>438</v>
      </c>
      <c r="C601" s="171">
        <v>344847</v>
      </c>
      <c r="D601" s="171">
        <v>0</v>
      </c>
      <c r="E601" s="171">
        <v>344847</v>
      </c>
    </row>
    <row r="602" spans="1:5" s="97" customFormat="1" x14ac:dyDescent="0.2">
      <c r="A602" s="172" t="s">
        <v>261</v>
      </c>
      <c r="B602" s="173" t="s">
        <v>439</v>
      </c>
      <c r="C602" s="174">
        <v>74500</v>
      </c>
      <c r="D602" s="174">
        <v>0</v>
      </c>
      <c r="E602" s="174">
        <v>74500</v>
      </c>
    </row>
    <row r="603" spans="1:5" s="97" customFormat="1" x14ac:dyDescent="0.2">
      <c r="A603" s="71" t="s">
        <v>263</v>
      </c>
      <c r="B603" s="72" t="s">
        <v>99</v>
      </c>
      <c r="C603" s="175">
        <v>74500</v>
      </c>
      <c r="D603" s="175">
        <v>0</v>
      </c>
      <c r="E603" s="175">
        <v>74500</v>
      </c>
    </row>
    <row r="604" spans="1:5" s="97" customFormat="1" x14ac:dyDescent="0.2">
      <c r="A604" s="109" t="s">
        <v>1</v>
      </c>
      <c r="B604" s="110" t="s">
        <v>2</v>
      </c>
      <c r="C604" s="176">
        <v>74500</v>
      </c>
      <c r="D604" s="176">
        <v>0</v>
      </c>
      <c r="E604" s="176">
        <v>74500</v>
      </c>
    </row>
    <row r="605" spans="1:5" s="97" customFormat="1" x14ac:dyDescent="0.2">
      <c r="A605" s="177" t="s">
        <v>5</v>
      </c>
      <c r="B605" s="178" t="s">
        <v>184</v>
      </c>
      <c r="C605" s="179">
        <v>74500</v>
      </c>
      <c r="D605" s="179">
        <v>0</v>
      </c>
      <c r="E605" s="179">
        <v>74500</v>
      </c>
    </row>
    <row r="606" spans="1:5" s="97" customFormat="1" x14ac:dyDescent="0.2">
      <c r="A606" s="172" t="s">
        <v>333</v>
      </c>
      <c r="B606" s="173" t="s">
        <v>440</v>
      </c>
      <c r="C606" s="174">
        <v>8000</v>
      </c>
      <c r="D606" s="174">
        <v>0</v>
      </c>
      <c r="E606" s="174">
        <v>8000</v>
      </c>
    </row>
    <row r="607" spans="1:5" s="97" customFormat="1" x14ac:dyDescent="0.2">
      <c r="A607" s="71" t="s">
        <v>263</v>
      </c>
      <c r="B607" s="72" t="s">
        <v>99</v>
      </c>
      <c r="C607" s="175">
        <v>8000</v>
      </c>
      <c r="D607" s="175">
        <v>0</v>
      </c>
      <c r="E607" s="175">
        <v>8000</v>
      </c>
    </row>
    <row r="608" spans="1:5" s="97" customFormat="1" x14ac:dyDescent="0.2">
      <c r="A608" s="109" t="s">
        <v>1</v>
      </c>
      <c r="B608" s="110" t="s">
        <v>2</v>
      </c>
      <c r="C608" s="176">
        <v>8000</v>
      </c>
      <c r="D608" s="176">
        <v>0</v>
      </c>
      <c r="E608" s="176">
        <v>8000</v>
      </c>
    </row>
    <row r="609" spans="1:5" s="97" customFormat="1" x14ac:dyDescent="0.2">
      <c r="A609" s="177" t="s">
        <v>14</v>
      </c>
      <c r="B609" s="178" t="s">
        <v>15</v>
      </c>
      <c r="C609" s="179">
        <v>5000</v>
      </c>
      <c r="D609" s="179">
        <v>0</v>
      </c>
      <c r="E609" s="179">
        <v>5000</v>
      </c>
    </row>
    <row r="610" spans="1:5" s="97" customFormat="1" x14ac:dyDescent="0.2">
      <c r="A610" s="177" t="s">
        <v>5</v>
      </c>
      <c r="B610" s="178" t="s">
        <v>184</v>
      </c>
      <c r="C610" s="179">
        <v>3000</v>
      </c>
      <c r="D610" s="179">
        <v>0</v>
      </c>
      <c r="E610" s="179">
        <v>3000</v>
      </c>
    </row>
    <row r="611" spans="1:5" s="97" customFormat="1" x14ac:dyDescent="0.2">
      <c r="A611" s="172" t="s">
        <v>295</v>
      </c>
      <c r="B611" s="173" t="s">
        <v>441</v>
      </c>
      <c r="C611" s="174">
        <v>3000</v>
      </c>
      <c r="D611" s="174">
        <v>0</v>
      </c>
      <c r="E611" s="174">
        <v>3000</v>
      </c>
    </row>
    <row r="612" spans="1:5" s="97" customFormat="1" x14ac:dyDescent="0.2">
      <c r="A612" s="71" t="s">
        <v>263</v>
      </c>
      <c r="B612" s="72" t="s">
        <v>99</v>
      </c>
      <c r="C612" s="175">
        <v>3000</v>
      </c>
      <c r="D612" s="175">
        <v>0</v>
      </c>
      <c r="E612" s="175">
        <v>3000</v>
      </c>
    </row>
    <row r="613" spans="1:5" s="97" customFormat="1" x14ac:dyDescent="0.2">
      <c r="A613" s="109" t="s">
        <v>1</v>
      </c>
      <c r="B613" s="110" t="s">
        <v>2</v>
      </c>
      <c r="C613" s="176">
        <v>3000</v>
      </c>
      <c r="D613" s="176">
        <v>0</v>
      </c>
      <c r="E613" s="176">
        <v>3000</v>
      </c>
    </row>
    <row r="614" spans="1:5" s="97" customFormat="1" x14ac:dyDescent="0.2">
      <c r="A614" s="177" t="s">
        <v>5</v>
      </c>
      <c r="B614" s="178" t="s">
        <v>184</v>
      </c>
      <c r="C614" s="179">
        <v>3000</v>
      </c>
      <c r="D614" s="179">
        <v>0</v>
      </c>
      <c r="E614" s="179">
        <v>3000</v>
      </c>
    </row>
    <row r="615" spans="1:5" s="97" customFormat="1" ht="25.5" x14ac:dyDescent="0.2">
      <c r="A615" s="172" t="s">
        <v>442</v>
      </c>
      <c r="B615" s="173" t="s">
        <v>443</v>
      </c>
      <c r="C615" s="174">
        <v>5000</v>
      </c>
      <c r="D615" s="174">
        <v>0</v>
      </c>
      <c r="E615" s="174">
        <v>5000</v>
      </c>
    </row>
    <row r="616" spans="1:5" s="97" customFormat="1" x14ac:dyDescent="0.2">
      <c r="A616" s="71" t="s">
        <v>302</v>
      </c>
      <c r="B616" s="72" t="s">
        <v>113</v>
      </c>
      <c r="C616" s="175">
        <v>5000</v>
      </c>
      <c r="D616" s="175">
        <v>0</v>
      </c>
      <c r="E616" s="175">
        <v>5000</v>
      </c>
    </row>
    <row r="617" spans="1:5" s="97" customFormat="1" x14ac:dyDescent="0.2">
      <c r="A617" s="109" t="s">
        <v>6</v>
      </c>
      <c r="B617" s="110" t="s">
        <v>7</v>
      </c>
      <c r="C617" s="176">
        <v>5000</v>
      </c>
      <c r="D617" s="176">
        <v>0</v>
      </c>
      <c r="E617" s="176">
        <v>5000</v>
      </c>
    </row>
    <row r="618" spans="1:5" s="97" customFormat="1" x14ac:dyDescent="0.2">
      <c r="A618" s="177" t="s">
        <v>176</v>
      </c>
      <c r="B618" s="178" t="s">
        <v>229</v>
      </c>
      <c r="C618" s="179">
        <v>5000</v>
      </c>
      <c r="D618" s="179">
        <v>0</v>
      </c>
      <c r="E618" s="179">
        <v>5000</v>
      </c>
    </row>
    <row r="619" spans="1:5" s="97" customFormat="1" ht="25.5" x14ac:dyDescent="0.2">
      <c r="A619" s="172" t="s">
        <v>423</v>
      </c>
      <c r="B619" s="173" t="s">
        <v>444</v>
      </c>
      <c r="C619" s="174">
        <v>252347</v>
      </c>
      <c r="D619" s="174">
        <v>0</v>
      </c>
      <c r="E619" s="174">
        <v>252347</v>
      </c>
    </row>
    <row r="620" spans="1:5" s="97" customFormat="1" x14ac:dyDescent="0.2">
      <c r="A620" s="71" t="s">
        <v>263</v>
      </c>
      <c r="B620" s="72" t="s">
        <v>99</v>
      </c>
      <c r="C620" s="175">
        <v>81000</v>
      </c>
      <c r="D620" s="175">
        <v>0</v>
      </c>
      <c r="E620" s="175">
        <v>81000</v>
      </c>
    </row>
    <row r="621" spans="1:5" s="97" customFormat="1" x14ac:dyDescent="0.2">
      <c r="A621" s="109" t="s">
        <v>1</v>
      </c>
      <c r="B621" s="110" t="s">
        <v>2</v>
      </c>
      <c r="C621" s="176">
        <v>3000</v>
      </c>
      <c r="D621" s="176">
        <v>0</v>
      </c>
      <c r="E621" s="176">
        <v>3000</v>
      </c>
    </row>
    <row r="622" spans="1:5" s="97" customFormat="1" x14ac:dyDescent="0.2">
      <c r="A622" s="177" t="s">
        <v>3</v>
      </c>
      <c r="B622" s="178" t="s">
        <v>4</v>
      </c>
      <c r="C622" s="179">
        <v>3000</v>
      </c>
      <c r="D622" s="179">
        <v>0</v>
      </c>
      <c r="E622" s="179">
        <v>3000</v>
      </c>
    </row>
    <row r="623" spans="1:5" s="97" customFormat="1" x14ac:dyDescent="0.2">
      <c r="A623" s="109" t="s">
        <v>6</v>
      </c>
      <c r="B623" s="110" t="s">
        <v>7</v>
      </c>
      <c r="C623" s="176">
        <v>78000</v>
      </c>
      <c r="D623" s="176">
        <v>0</v>
      </c>
      <c r="E623" s="176">
        <v>78000</v>
      </c>
    </row>
    <row r="624" spans="1:5" s="97" customFormat="1" x14ac:dyDescent="0.2">
      <c r="A624" s="177" t="s">
        <v>8</v>
      </c>
      <c r="B624" s="178" t="s">
        <v>9</v>
      </c>
      <c r="C624" s="179">
        <v>78000</v>
      </c>
      <c r="D624" s="179">
        <v>0</v>
      </c>
      <c r="E624" s="179">
        <v>78000</v>
      </c>
    </row>
    <row r="625" spans="1:5" s="97" customFormat="1" x14ac:dyDescent="0.2">
      <c r="A625" s="71" t="s">
        <v>266</v>
      </c>
      <c r="B625" s="72" t="s">
        <v>109</v>
      </c>
      <c r="C625" s="175">
        <v>171347</v>
      </c>
      <c r="D625" s="175">
        <v>0</v>
      </c>
      <c r="E625" s="175">
        <v>171347</v>
      </c>
    </row>
    <row r="626" spans="1:5" s="97" customFormat="1" x14ac:dyDescent="0.2">
      <c r="A626" s="109" t="s">
        <v>1</v>
      </c>
      <c r="B626" s="110" t="s">
        <v>2</v>
      </c>
      <c r="C626" s="176">
        <v>12000</v>
      </c>
      <c r="D626" s="176">
        <v>0</v>
      </c>
      <c r="E626" s="176">
        <v>12000</v>
      </c>
    </row>
    <row r="627" spans="1:5" s="97" customFormat="1" x14ac:dyDescent="0.2">
      <c r="A627" s="177" t="s">
        <v>3</v>
      </c>
      <c r="B627" s="178" t="s">
        <v>4</v>
      </c>
      <c r="C627" s="179">
        <v>12000</v>
      </c>
      <c r="D627" s="179">
        <v>0</v>
      </c>
      <c r="E627" s="179">
        <v>12000</v>
      </c>
    </row>
    <row r="628" spans="1:5" s="97" customFormat="1" x14ac:dyDescent="0.2">
      <c r="A628" s="109" t="s">
        <v>6</v>
      </c>
      <c r="B628" s="110" t="s">
        <v>7</v>
      </c>
      <c r="C628" s="176">
        <v>159347</v>
      </c>
      <c r="D628" s="176">
        <v>0</v>
      </c>
      <c r="E628" s="176">
        <v>159347</v>
      </c>
    </row>
    <row r="629" spans="1:5" s="97" customFormat="1" x14ac:dyDescent="0.2">
      <c r="A629" s="177" t="s">
        <v>8</v>
      </c>
      <c r="B629" s="178" t="s">
        <v>9</v>
      </c>
      <c r="C629" s="179">
        <v>159347</v>
      </c>
      <c r="D629" s="179">
        <v>0</v>
      </c>
      <c r="E629" s="179">
        <v>159347</v>
      </c>
    </row>
    <row r="630" spans="1:5" s="97" customFormat="1" ht="25.5" x14ac:dyDescent="0.2">
      <c r="A630" s="172" t="s">
        <v>426</v>
      </c>
      <c r="B630" s="173" t="s">
        <v>445</v>
      </c>
      <c r="C630" s="174">
        <v>2000</v>
      </c>
      <c r="D630" s="174">
        <v>0</v>
      </c>
      <c r="E630" s="174">
        <v>2000</v>
      </c>
    </row>
    <row r="631" spans="1:5" s="97" customFormat="1" x14ac:dyDescent="0.2">
      <c r="A631" s="71" t="s">
        <v>277</v>
      </c>
      <c r="B631" s="72" t="s">
        <v>97</v>
      </c>
      <c r="C631" s="175">
        <v>1000</v>
      </c>
      <c r="D631" s="175">
        <v>0</v>
      </c>
      <c r="E631" s="175">
        <v>1000</v>
      </c>
    </row>
    <row r="632" spans="1:5" s="97" customFormat="1" x14ac:dyDescent="0.2">
      <c r="A632" s="109" t="s">
        <v>1</v>
      </c>
      <c r="B632" s="110" t="s">
        <v>2</v>
      </c>
      <c r="C632" s="176">
        <v>1000</v>
      </c>
      <c r="D632" s="176">
        <v>0</v>
      </c>
      <c r="E632" s="176">
        <v>1000</v>
      </c>
    </row>
    <row r="633" spans="1:5" s="97" customFormat="1" x14ac:dyDescent="0.2">
      <c r="A633" s="177" t="s">
        <v>3</v>
      </c>
      <c r="B633" s="178" t="s">
        <v>4</v>
      </c>
      <c r="C633" s="179">
        <v>1000</v>
      </c>
      <c r="D633" s="179">
        <v>0</v>
      </c>
      <c r="E633" s="179">
        <v>1000</v>
      </c>
    </row>
    <row r="634" spans="1:5" s="97" customFormat="1" x14ac:dyDescent="0.2">
      <c r="A634" s="71" t="s">
        <v>263</v>
      </c>
      <c r="B634" s="72" t="s">
        <v>99</v>
      </c>
      <c r="C634" s="175">
        <v>1000</v>
      </c>
      <c r="D634" s="175">
        <v>0</v>
      </c>
      <c r="E634" s="175">
        <v>1000</v>
      </c>
    </row>
    <row r="635" spans="1:5" s="97" customFormat="1" x14ac:dyDescent="0.2">
      <c r="A635" s="109" t="s">
        <v>6</v>
      </c>
      <c r="B635" s="110" t="s">
        <v>7</v>
      </c>
      <c r="C635" s="176">
        <v>1000</v>
      </c>
      <c r="D635" s="176">
        <v>0</v>
      </c>
      <c r="E635" s="176">
        <v>1000</v>
      </c>
    </row>
    <row r="636" spans="1:5" s="97" customFormat="1" x14ac:dyDescent="0.2">
      <c r="A636" s="177" t="s">
        <v>8</v>
      </c>
      <c r="B636" s="178" t="s">
        <v>9</v>
      </c>
      <c r="C636" s="179">
        <v>1000</v>
      </c>
      <c r="D636" s="179">
        <v>0</v>
      </c>
      <c r="E636" s="179">
        <v>1000</v>
      </c>
    </row>
    <row r="637" spans="1:5" s="97" customFormat="1" x14ac:dyDescent="0.2">
      <c r="A637" s="166" t="s">
        <v>446</v>
      </c>
      <c r="B637" s="167" t="s">
        <v>447</v>
      </c>
      <c r="C637" s="168">
        <v>470731</v>
      </c>
      <c r="D637" s="168">
        <v>0</v>
      </c>
      <c r="E637" s="168">
        <v>470731</v>
      </c>
    </row>
    <row r="638" spans="1:5" s="155" customFormat="1" x14ac:dyDescent="0.2">
      <c r="A638" s="117" t="s">
        <v>219</v>
      </c>
      <c r="B638" s="117"/>
      <c r="C638" s="108">
        <v>70000</v>
      </c>
      <c r="D638" s="108">
        <v>0</v>
      </c>
      <c r="E638" s="108">
        <v>70000</v>
      </c>
    </row>
    <row r="639" spans="1:5" s="155" customFormat="1" x14ac:dyDescent="0.2">
      <c r="A639" s="117" t="s">
        <v>216</v>
      </c>
      <c r="B639" s="117"/>
      <c r="C639" s="108">
        <v>273401</v>
      </c>
      <c r="D639" s="108">
        <v>0</v>
      </c>
      <c r="E639" s="108">
        <v>273401</v>
      </c>
    </row>
    <row r="640" spans="1:5" s="155" customFormat="1" x14ac:dyDescent="0.2">
      <c r="A640" s="117" t="s">
        <v>217</v>
      </c>
      <c r="B640" s="117"/>
      <c r="C640" s="108">
        <v>10900</v>
      </c>
      <c r="D640" s="108">
        <v>0</v>
      </c>
      <c r="E640" s="108">
        <v>10900</v>
      </c>
    </row>
    <row r="641" spans="1:5" s="155" customFormat="1" x14ac:dyDescent="0.2">
      <c r="A641" s="117" t="s">
        <v>223</v>
      </c>
      <c r="B641" s="117"/>
      <c r="C641" s="108">
        <v>48776</v>
      </c>
      <c r="D641" s="108">
        <v>0</v>
      </c>
      <c r="E641" s="108">
        <v>48776</v>
      </c>
    </row>
    <row r="642" spans="1:5" s="155" customFormat="1" x14ac:dyDescent="0.2">
      <c r="A642" s="117" t="s">
        <v>225</v>
      </c>
      <c r="B642" s="117"/>
      <c r="C642" s="108">
        <v>50000</v>
      </c>
      <c r="D642" s="108">
        <v>0</v>
      </c>
      <c r="E642" s="108">
        <v>50000</v>
      </c>
    </row>
    <row r="643" spans="1:5" s="97" customFormat="1" x14ac:dyDescent="0.2">
      <c r="A643" s="169" t="s">
        <v>448</v>
      </c>
      <c r="B643" s="170" t="s">
        <v>449</v>
      </c>
      <c r="C643" s="171">
        <v>453077</v>
      </c>
      <c r="D643" s="171">
        <v>0</v>
      </c>
      <c r="E643" s="171">
        <v>453077</v>
      </c>
    </row>
    <row r="644" spans="1:5" s="97" customFormat="1" x14ac:dyDescent="0.2">
      <c r="A644" s="172" t="s">
        <v>261</v>
      </c>
      <c r="B644" s="173" t="s">
        <v>450</v>
      </c>
      <c r="C644" s="174">
        <v>86810</v>
      </c>
      <c r="D644" s="174">
        <v>0</v>
      </c>
      <c r="E644" s="174">
        <v>86810</v>
      </c>
    </row>
    <row r="645" spans="1:5" s="97" customFormat="1" x14ac:dyDescent="0.2">
      <c r="A645" s="71" t="s">
        <v>263</v>
      </c>
      <c r="B645" s="72" t="s">
        <v>99</v>
      </c>
      <c r="C645" s="175">
        <v>86810</v>
      </c>
      <c r="D645" s="175">
        <v>0</v>
      </c>
      <c r="E645" s="175">
        <v>86810</v>
      </c>
    </row>
    <row r="646" spans="1:5" s="97" customFormat="1" x14ac:dyDescent="0.2">
      <c r="A646" s="109" t="s">
        <v>1</v>
      </c>
      <c r="B646" s="110" t="s">
        <v>2</v>
      </c>
      <c r="C646" s="176">
        <v>86810</v>
      </c>
      <c r="D646" s="176">
        <v>0</v>
      </c>
      <c r="E646" s="176">
        <v>86810</v>
      </c>
    </row>
    <row r="647" spans="1:5" s="97" customFormat="1" x14ac:dyDescent="0.2">
      <c r="A647" s="177" t="s">
        <v>14</v>
      </c>
      <c r="B647" s="178" t="s">
        <v>15</v>
      </c>
      <c r="C647" s="179">
        <v>86810</v>
      </c>
      <c r="D647" s="179">
        <v>0</v>
      </c>
      <c r="E647" s="179">
        <v>86810</v>
      </c>
    </row>
    <row r="648" spans="1:5" s="97" customFormat="1" x14ac:dyDescent="0.2">
      <c r="A648" s="172" t="s">
        <v>325</v>
      </c>
      <c r="B648" s="173" t="s">
        <v>451</v>
      </c>
      <c r="C648" s="174">
        <v>20000</v>
      </c>
      <c r="D648" s="174">
        <v>0</v>
      </c>
      <c r="E648" s="174">
        <v>20000</v>
      </c>
    </row>
    <row r="649" spans="1:5" s="97" customFormat="1" x14ac:dyDescent="0.2">
      <c r="A649" s="71" t="s">
        <v>263</v>
      </c>
      <c r="B649" s="72" t="s">
        <v>99</v>
      </c>
      <c r="C649" s="175">
        <v>20000</v>
      </c>
      <c r="D649" s="175">
        <v>0</v>
      </c>
      <c r="E649" s="175">
        <v>20000</v>
      </c>
    </row>
    <row r="650" spans="1:5" s="97" customFormat="1" x14ac:dyDescent="0.2">
      <c r="A650" s="109" t="s">
        <v>1</v>
      </c>
      <c r="B650" s="110" t="s">
        <v>2</v>
      </c>
      <c r="C650" s="176">
        <v>20000</v>
      </c>
      <c r="D650" s="176">
        <v>0</v>
      </c>
      <c r="E650" s="176">
        <v>20000</v>
      </c>
    </row>
    <row r="651" spans="1:5" s="97" customFormat="1" x14ac:dyDescent="0.2">
      <c r="A651" s="177" t="s">
        <v>14</v>
      </c>
      <c r="B651" s="178" t="s">
        <v>15</v>
      </c>
      <c r="C651" s="179">
        <v>20000</v>
      </c>
      <c r="D651" s="179">
        <v>0</v>
      </c>
      <c r="E651" s="179">
        <v>20000</v>
      </c>
    </row>
    <row r="652" spans="1:5" s="97" customFormat="1" x14ac:dyDescent="0.2">
      <c r="A652" s="172" t="s">
        <v>264</v>
      </c>
      <c r="B652" s="173" t="s">
        <v>452</v>
      </c>
      <c r="C652" s="174">
        <v>25814</v>
      </c>
      <c r="D652" s="174">
        <v>0</v>
      </c>
      <c r="E652" s="174">
        <v>25814</v>
      </c>
    </row>
    <row r="653" spans="1:5" s="97" customFormat="1" x14ac:dyDescent="0.2">
      <c r="A653" s="71" t="s">
        <v>263</v>
      </c>
      <c r="B653" s="72" t="s">
        <v>99</v>
      </c>
      <c r="C653" s="175">
        <v>24914</v>
      </c>
      <c r="D653" s="175">
        <v>0</v>
      </c>
      <c r="E653" s="175">
        <v>24914</v>
      </c>
    </row>
    <row r="654" spans="1:5" s="97" customFormat="1" x14ac:dyDescent="0.2">
      <c r="A654" s="109" t="s">
        <v>1</v>
      </c>
      <c r="B654" s="110" t="s">
        <v>2</v>
      </c>
      <c r="C654" s="176">
        <v>24914</v>
      </c>
      <c r="D654" s="176">
        <v>0</v>
      </c>
      <c r="E654" s="176">
        <v>24914</v>
      </c>
    </row>
    <row r="655" spans="1:5" s="97" customFormat="1" x14ac:dyDescent="0.2">
      <c r="A655" s="177" t="s">
        <v>3</v>
      </c>
      <c r="B655" s="178" t="s">
        <v>4</v>
      </c>
      <c r="C655" s="179">
        <v>22914</v>
      </c>
      <c r="D655" s="179">
        <v>0</v>
      </c>
      <c r="E655" s="179">
        <v>22914</v>
      </c>
    </row>
    <row r="656" spans="1:5" s="97" customFormat="1" x14ac:dyDescent="0.2">
      <c r="A656" s="177" t="s">
        <v>5</v>
      </c>
      <c r="B656" s="178" t="s">
        <v>184</v>
      </c>
      <c r="C656" s="179">
        <v>2000</v>
      </c>
      <c r="D656" s="179">
        <v>0</v>
      </c>
      <c r="E656" s="179">
        <v>2000</v>
      </c>
    </row>
    <row r="657" spans="1:5" s="97" customFormat="1" x14ac:dyDescent="0.2">
      <c r="A657" s="71" t="s">
        <v>287</v>
      </c>
      <c r="B657" s="72" t="s">
        <v>108</v>
      </c>
      <c r="C657" s="175">
        <v>900</v>
      </c>
      <c r="D657" s="175">
        <v>0</v>
      </c>
      <c r="E657" s="175">
        <v>900</v>
      </c>
    </row>
    <row r="658" spans="1:5" s="97" customFormat="1" x14ac:dyDescent="0.2">
      <c r="A658" s="109" t="s">
        <v>1</v>
      </c>
      <c r="B658" s="110" t="s">
        <v>2</v>
      </c>
      <c r="C658" s="176">
        <v>900</v>
      </c>
      <c r="D658" s="176">
        <v>0</v>
      </c>
      <c r="E658" s="176">
        <v>900</v>
      </c>
    </row>
    <row r="659" spans="1:5" s="97" customFormat="1" x14ac:dyDescent="0.2">
      <c r="A659" s="177" t="s">
        <v>3</v>
      </c>
      <c r="B659" s="178" t="s">
        <v>4</v>
      </c>
      <c r="C659" s="179">
        <v>900</v>
      </c>
      <c r="D659" s="179">
        <v>0</v>
      </c>
      <c r="E659" s="179">
        <v>900</v>
      </c>
    </row>
    <row r="660" spans="1:5" s="97" customFormat="1" x14ac:dyDescent="0.2">
      <c r="A660" s="172" t="s">
        <v>340</v>
      </c>
      <c r="B660" s="173" t="s">
        <v>453</v>
      </c>
      <c r="C660" s="174">
        <v>3982</v>
      </c>
      <c r="D660" s="174">
        <v>0</v>
      </c>
      <c r="E660" s="174">
        <v>3982</v>
      </c>
    </row>
    <row r="661" spans="1:5" s="97" customFormat="1" x14ac:dyDescent="0.2">
      <c r="A661" s="71" t="s">
        <v>263</v>
      </c>
      <c r="B661" s="72" t="s">
        <v>99</v>
      </c>
      <c r="C661" s="175">
        <v>3982</v>
      </c>
      <c r="D661" s="175">
        <v>0</v>
      </c>
      <c r="E661" s="175">
        <v>3982</v>
      </c>
    </row>
    <row r="662" spans="1:5" s="97" customFormat="1" x14ac:dyDescent="0.2">
      <c r="A662" s="109" t="s">
        <v>1</v>
      </c>
      <c r="B662" s="110" t="s">
        <v>2</v>
      </c>
      <c r="C662" s="176">
        <v>3982</v>
      </c>
      <c r="D662" s="176">
        <v>0</v>
      </c>
      <c r="E662" s="176">
        <v>3982</v>
      </c>
    </row>
    <row r="663" spans="1:5" s="97" customFormat="1" x14ac:dyDescent="0.2">
      <c r="A663" s="177" t="s">
        <v>14</v>
      </c>
      <c r="B663" s="178" t="s">
        <v>15</v>
      </c>
      <c r="C663" s="179">
        <v>3982</v>
      </c>
      <c r="D663" s="179">
        <v>0</v>
      </c>
      <c r="E663" s="179">
        <v>3982</v>
      </c>
    </row>
    <row r="664" spans="1:5" s="97" customFormat="1" x14ac:dyDescent="0.2">
      <c r="A664" s="172" t="s">
        <v>454</v>
      </c>
      <c r="B664" s="173" t="s">
        <v>455</v>
      </c>
      <c r="C664" s="174">
        <v>8000</v>
      </c>
      <c r="D664" s="174">
        <v>0</v>
      </c>
      <c r="E664" s="174">
        <v>8000</v>
      </c>
    </row>
    <row r="665" spans="1:5" s="97" customFormat="1" x14ac:dyDescent="0.2">
      <c r="A665" s="71" t="s">
        <v>263</v>
      </c>
      <c r="B665" s="72" t="s">
        <v>99</v>
      </c>
      <c r="C665" s="175">
        <v>8000</v>
      </c>
      <c r="D665" s="175">
        <v>0</v>
      </c>
      <c r="E665" s="175">
        <v>8000</v>
      </c>
    </row>
    <row r="666" spans="1:5" s="97" customFormat="1" x14ac:dyDescent="0.2">
      <c r="A666" s="109" t="s">
        <v>1</v>
      </c>
      <c r="B666" s="110" t="s">
        <v>2</v>
      </c>
      <c r="C666" s="176">
        <v>8000</v>
      </c>
      <c r="D666" s="176">
        <v>0</v>
      </c>
      <c r="E666" s="176">
        <v>8000</v>
      </c>
    </row>
    <row r="667" spans="1:5" s="97" customFormat="1" x14ac:dyDescent="0.2">
      <c r="A667" s="177" t="s">
        <v>14</v>
      </c>
      <c r="B667" s="178" t="s">
        <v>15</v>
      </c>
      <c r="C667" s="179">
        <v>8000</v>
      </c>
      <c r="D667" s="179">
        <v>0</v>
      </c>
      <c r="E667" s="179">
        <v>8000</v>
      </c>
    </row>
    <row r="668" spans="1:5" s="97" customFormat="1" x14ac:dyDescent="0.2">
      <c r="A668" s="172" t="s">
        <v>342</v>
      </c>
      <c r="B668" s="173" t="s">
        <v>456</v>
      </c>
      <c r="C668" s="174">
        <v>5145</v>
      </c>
      <c r="D668" s="174">
        <v>0</v>
      </c>
      <c r="E668" s="174">
        <v>5145</v>
      </c>
    </row>
    <row r="669" spans="1:5" s="97" customFormat="1" x14ac:dyDescent="0.2">
      <c r="A669" s="71" t="s">
        <v>263</v>
      </c>
      <c r="B669" s="72" t="s">
        <v>99</v>
      </c>
      <c r="C669" s="175">
        <v>5145</v>
      </c>
      <c r="D669" s="175">
        <v>0</v>
      </c>
      <c r="E669" s="175">
        <v>5145</v>
      </c>
    </row>
    <row r="670" spans="1:5" s="97" customFormat="1" x14ac:dyDescent="0.2">
      <c r="A670" s="109" t="s">
        <v>1</v>
      </c>
      <c r="B670" s="110" t="s">
        <v>2</v>
      </c>
      <c r="C670" s="176">
        <v>5145</v>
      </c>
      <c r="D670" s="176">
        <v>0</v>
      </c>
      <c r="E670" s="176">
        <v>5145</v>
      </c>
    </row>
    <row r="671" spans="1:5" s="97" customFormat="1" x14ac:dyDescent="0.2">
      <c r="A671" s="177" t="s">
        <v>14</v>
      </c>
      <c r="B671" s="178" t="s">
        <v>15</v>
      </c>
      <c r="C671" s="179">
        <v>5145</v>
      </c>
      <c r="D671" s="179">
        <v>0</v>
      </c>
      <c r="E671" s="179">
        <v>5145</v>
      </c>
    </row>
    <row r="672" spans="1:5" s="97" customFormat="1" x14ac:dyDescent="0.2">
      <c r="A672" s="172" t="s">
        <v>457</v>
      </c>
      <c r="B672" s="173" t="s">
        <v>458</v>
      </c>
      <c r="C672" s="174">
        <v>5000</v>
      </c>
      <c r="D672" s="174">
        <v>0</v>
      </c>
      <c r="E672" s="174">
        <v>5000</v>
      </c>
    </row>
    <row r="673" spans="1:5" s="97" customFormat="1" x14ac:dyDescent="0.2">
      <c r="A673" s="71" t="s">
        <v>263</v>
      </c>
      <c r="B673" s="72" t="s">
        <v>99</v>
      </c>
      <c r="C673" s="175">
        <v>5000</v>
      </c>
      <c r="D673" s="175">
        <v>0</v>
      </c>
      <c r="E673" s="175">
        <v>5000</v>
      </c>
    </row>
    <row r="674" spans="1:5" s="97" customFormat="1" x14ac:dyDescent="0.2">
      <c r="A674" s="109" t="s">
        <v>1</v>
      </c>
      <c r="B674" s="110" t="s">
        <v>2</v>
      </c>
      <c r="C674" s="176">
        <v>5000</v>
      </c>
      <c r="D674" s="176">
        <v>0</v>
      </c>
      <c r="E674" s="176">
        <v>5000</v>
      </c>
    </row>
    <row r="675" spans="1:5" s="97" customFormat="1" x14ac:dyDescent="0.2">
      <c r="A675" s="177" t="s">
        <v>14</v>
      </c>
      <c r="B675" s="178" t="s">
        <v>15</v>
      </c>
      <c r="C675" s="179">
        <v>5000</v>
      </c>
      <c r="D675" s="179">
        <v>0</v>
      </c>
      <c r="E675" s="179">
        <v>5000</v>
      </c>
    </row>
    <row r="676" spans="1:5" s="97" customFormat="1" ht="25.5" x14ac:dyDescent="0.2">
      <c r="A676" s="172" t="s">
        <v>459</v>
      </c>
      <c r="B676" s="173" t="s">
        <v>460</v>
      </c>
      <c r="C676" s="174">
        <v>5000</v>
      </c>
      <c r="D676" s="174">
        <v>0</v>
      </c>
      <c r="E676" s="174">
        <v>5000</v>
      </c>
    </row>
    <row r="677" spans="1:5" s="97" customFormat="1" x14ac:dyDescent="0.2">
      <c r="A677" s="71" t="s">
        <v>263</v>
      </c>
      <c r="B677" s="72" t="s">
        <v>99</v>
      </c>
      <c r="C677" s="175">
        <v>5000</v>
      </c>
      <c r="D677" s="175">
        <v>0</v>
      </c>
      <c r="E677" s="175">
        <v>5000</v>
      </c>
    </row>
    <row r="678" spans="1:5" s="97" customFormat="1" x14ac:dyDescent="0.2">
      <c r="A678" s="109" t="s">
        <v>1</v>
      </c>
      <c r="B678" s="110" t="s">
        <v>2</v>
      </c>
      <c r="C678" s="176">
        <v>5000</v>
      </c>
      <c r="D678" s="176">
        <v>0</v>
      </c>
      <c r="E678" s="176">
        <v>5000</v>
      </c>
    </row>
    <row r="679" spans="1:5" s="97" customFormat="1" x14ac:dyDescent="0.2">
      <c r="A679" s="177" t="s">
        <v>14</v>
      </c>
      <c r="B679" s="178" t="s">
        <v>15</v>
      </c>
      <c r="C679" s="179">
        <v>5000</v>
      </c>
      <c r="D679" s="179">
        <v>0</v>
      </c>
      <c r="E679" s="179">
        <v>5000</v>
      </c>
    </row>
    <row r="680" spans="1:5" s="97" customFormat="1" x14ac:dyDescent="0.2">
      <c r="A680" s="172" t="s">
        <v>461</v>
      </c>
      <c r="B680" s="173" t="s">
        <v>462</v>
      </c>
      <c r="C680" s="174">
        <v>500</v>
      </c>
      <c r="D680" s="174">
        <v>0</v>
      </c>
      <c r="E680" s="174">
        <v>500</v>
      </c>
    </row>
    <row r="681" spans="1:5" s="97" customFormat="1" x14ac:dyDescent="0.2">
      <c r="A681" s="71" t="s">
        <v>263</v>
      </c>
      <c r="B681" s="72" t="s">
        <v>99</v>
      </c>
      <c r="C681" s="175">
        <v>500</v>
      </c>
      <c r="D681" s="175">
        <v>0</v>
      </c>
      <c r="E681" s="175">
        <v>500</v>
      </c>
    </row>
    <row r="682" spans="1:5" s="97" customFormat="1" x14ac:dyDescent="0.2">
      <c r="A682" s="109" t="s">
        <v>1</v>
      </c>
      <c r="B682" s="110" t="s">
        <v>2</v>
      </c>
      <c r="C682" s="176">
        <v>500</v>
      </c>
      <c r="D682" s="176">
        <v>0</v>
      </c>
      <c r="E682" s="176">
        <v>500</v>
      </c>
    </row>
    <row r="683" spans="1:5" s="97" customFormat="1" x14ac:dyDescent="0.2">
      <c r="A683" s="177" t="s">
        <v>14</v>
      </c>
      <c r="B683" s="178" t="s">
        <v>15</v>
      </c>
      <c r="C683" s="179">
        <v>500</v>
      </c>
      <c r="D683" s="179">
        <v>0</v>
      </c>
      <c r="E683" s="179">
        <v>500</v>
      </c>
    </row>
    <row r="684" spans="1:5" s="97" customFormat="1" x14ac:dyDescent="0.2">
      <c r="A684" s="172" t="s">
        <v>463</v>
      </c>
      <c r="B684" s="173" t="s">
        <v>464</v>
      </c>
      <c r="C684" s="174">
        <v>40000</v>
      </c>
      <c r="D684" s="174">
        <v>0</v>
      </c>
      <c r="E684" s="174">
        <v>40000</v>
      </c>
    </row>
    <row r="685" spans="1:5" s="97" customFormat="1" x14ac:dyDescent="0.2">
      <c r="A685" s="71" t="s">
        <v>263</v>
      </c>
      <c r="B685" s="72" t="s">
        <v>99</v>
      </c>
      <c r="C685" s="175">
        <v>40000</v>
      </c>
      <c r="D685" s="175">
        <v>0</v>
      </c>
      <c r="E685" s="175">
        <v>40000</v>
      </c>
    </row>
    <row r="686" spans="1:5" s="97" customFormat="1" x14ac:dyDescent="0.2">
      <c r="A686" s="109" t="s">
        <v>1</v>
      </c>
      <c r="B686" s="110" t="s">
        <v>2</v>
      </c>
      <c r="C686" s="176">
        <v>40000</v>
      </c>
      <c r="D686" s="176">
        <v>0</v>
      </c>
      <c r="E686" s="176">
        <v>40000</v>
      </c>
    </row>
    <row r="687" spans="1:5" s="97" customFormat="1" x14ac:dyDescent="0.2">
      <c r="A687" s="177" t="s">
        <v>14</v>
      </c>
      <c r="B687" s="178" t="s">
        <v>15</v>
      </c>
      <c r="C687" s="179">
        <v>40000</v>
      </c>
      <c r="D687" s="179">
        <v>0</v>
      </c>
      <c r="E687" s="179">
        <v>40000</v>
      </c>
    </row>
    <row r="688" spans="1:5" s="97" customFormat="1" x14ac:dyDescent="0.2">
      <c r="A688" s="172" t="s">
        <v>465</v>
      </c>
      <c r="B688" s="173" t="s">
        <v>466</v>
      </c>
      <c r="C688" s="174">
        <v>25000</v>
      </c>
      <c r="D688" s="174">
        <v>0</v>
      </c>
      <c r="E688" s="174">
        <v>25000</v>
      </c>
    </row>
    <row r="689" spans="1:5" s="97" customFormat="1" x14ac:dyDescent="0.2">
      <c r="A689" s="71" t="s">
        <v>263</v>
      </c>
      <c r="B689" s="72" t="s">
        <v>99</v>
      </c>
      <c r="C689" s="175">
        <v>25000</v>
      </c>
      <c r="D689" s="175">
        <v>0</v>
      </c>
      <c r="E689" s="175">
        <v>25000</v>
      </c>
    </row>
    <row r="690" spans="1:5" s="97" customFormat="1" x14ac:dyDescent="0.2">
      <c r="A690" s="109" t="s">
        <v>1</v>
      </c>
      <c r="B690" s="110" t="s">
        <v>2</v>
      </c>
      <c r="C690" s="176">
        <v>25000</v>
      </c>
      <c r="D690" s="176">
        <v>0</v>
      </c>
      <c r="E690" s="176">
        <v>25000</v>
      </c>
    </row>
    <row r="691" spans="1:5" s="97" customFormat="1" x14ac:dyDescent="0.2">
      <c r="A691" s="177" t="s">
        <v>14</v>
      </c>
      <c r="B691" s="178" t="s">
        <v>15</v>
      </c>
      <c r="C691" s="179">
        <v>25000</v>
      </c>
      <c r="D691" s="179">
        <v>0</v>
      </c>
      <c r="E691" s="179">
        <v>25000</v>
      </c>
    </row>
    <row r="692" spans="1:5" s="97" customFormat="1" x14ac:dyDescent="0.2">
      <c r="A692" s="172" t="s">
        <v>467</v>
      </c>
      <c r="B692" s="173" t="s">
        <v>468</v>
      </c>
      <c r="C692" s="174">
        <v>2000</v>
      </c>
      <c r="D692" s="174">
        <v>0</v>
      </c>
      <c r="E692" s="174">
        <v>2000</v>
      </c>
    </row>
    <row r="693" spans="1:5" s="97" customFormat="1" x14ac:dyDescent="0.2">
      <c r="A693" s="71" t="s">
        <v>263</v>
      </c>
      <c r="B693" s="72" t="s">
        <v>99</v>
      </c>
      <c r="C693" s="175">
        <v>2000</v>
      </c>
      <c r="D693" s="175">
        <v>0</v>
      </c>
      <c r="E693" s="175">
        <v>2000</v>
      </c>
    </row>
    <row r="694" spans="1:5" s="97" customFormat="1" x14ac:dyDescent="0.2">
      <c r="A694" s="109" t="s">
        <v>1</v>
      </c>
      <c r="B694" s="110" t="s">
        <v>2</v>
      </c>
      <c r="C694" s="176">
        <v>2000</v>
      </c>
      <c r="D694" s="176">
        <v>0</v>
      </c>
      <c r="E694" s="176">
        <v>2000</v>
      </c>
    </row>
    <row r="695" spans="1:5" s="97" customFormat="1" x14ac:dyDescent="0.2">
      <c r="A695" s="177" t="s">
        <v>14</v>
      </c>
      <c r="B695" s="178" t="s">
        <v>15</v>
      </c>
      <c r="C695" s="179">
        <v>2000</v>
      </c>
      <c r="D695" s="179">
        <v>0</v>
      </c>
      <c r="E695" s="179">
        <v>2000</v>
      </c>
    </row>
    <row r="696" spans="1:5" s="97" customFormat="1" x14ac:dyDescent="0.2">
      <c r="A696" s="172" t="s">
        <v>469</v>
      </c>
      <c r="B696" s="173" t="s">
        <v>470</v>
      </c>
      <c r="C696" s="174">
        <v>11000</v>
      </c>
      <c r="D696" s="174">
        <v>0</v>
      </c>
      <c r="E696" s="174">
        <v>11000</v>
      </c>
    </row>
    <row r="697" spans="1:5" s="97" customFormat="1" x14ac:dyDescent="0.2">
      <c r="A697" s="71" t="s">
        <v>263</v>
      </c>
      <c r="B697" s="72" t="s">
        <v>99</v>
      </c>
      <c r="C697" s="175">
        <v>11000</v>
      </c>
      <c r="D697" s="175">
        <v>0</v>
      </c>
      <c r="E697" s="175">
        <v>11000</v>
      </c>
    </row>
    <row r="698" spans="1:5" s="97" customFormat="1" x14ac:dyDescent="0.2">
      <c r="A698" s="109" t="s">
        <v>1</v>
      </c>
      <c r="B698" s="110" t="s">
        <v>2</v>
      </c>
      <c r="C698" s="176">
        <v>11000</v>
      </c>
      <c r="D698" s="176">
        <v>0</v>
      </c>
      <c r="E698" s="176">
        <v>11000</v>
      </c>
    </row>
    <row r="699" spans="1:5" s="97" customFormat="1" x14ac:dyDescent="0.2">
      <c r="A699" s="177" t="s">
        <v>14</v>
      </c>
      <c r="B699" s="178" t="s">
        <v>15</v>
      </c>
      <c r="C699" s="179">
        <v>11000</v>
      </c>
      <c r="D699" s="179">
        <v>0</v>
      </c>
      <c r="E699" s="179">
        <v>11000</v>
      </c>
    </row>
    <row r="700" spans="1:5" s="97" customFormat="1" x14ac:dyDescent="0.2">
      <c r="A700" s="172" t="s">
        <v>471</v>
      </c>
      <c r="B700" s="173" t="s">
        <v>472</v>
      </c>
      <c r="C700" s="174">
        <v>600</v>
      </c>
      <c r="D700" s="174">
        <v>0</v>
      </c>
      <c r="E700" s="174">
        <v>600</v>
      </c>
    </row>
    <row r="701" spans="1:5" s="97" customFormat="1" x14ac:dyDescent="0.2">
      <c r="A701" s="71" t="s">
        <v>263</v>
      </c>
      <c r="B701" s="72" t="s">
        <v>99</v>
      </c>
      <c r="C701" s="175">
        <v>600</v>
      </c>
      <c r="D701" s="175">
        <v>0</v>
      </c>
      <c r="E701" s="175">
        <v>600</v>
      </c>
    </row>
    <row r="702" spans="1:5" s="97" customFormat="1" x14ac:dyDescent="0.2">
      <c r="A702" s="109" t="s">
        <v>1</v>
      </c>
      <c r="B702" s="110" t="s">
        <v>2</v>
      </c>
      <c r="C702" s="176">
        <v>600</v>
      </c>
      <c r="D702" s="176">
        <v>0</v>
      </c>
      <c r="E702" s="176">
        <v>600</v>
      </c>
    </row>
    <row r="703" spans="1:5" s="97" customFormat="1" x14ac:dyDescent="0.2">
      <c r="A703" s="177" t="s">
        <v>14</v>
      </c>
      <c r="B703" s="178" t="s">
        <v>15</v>
      </c>
      <c r="C703" s="179">
        <v>600</v>
      </c>
      <c r="D703" s="179">
        <v>0</v>
      </c>
      <c r="E703" s="179">
        <v>600</v>
      </c>
    </row>
    <row r="704" spans="1:5" s="97" customFormat="1" x14ac:dyDescent="0.2">
      <c r="A704" s="172" t="s">
        <v>473</v>
      </c>
      <c r="B704" s="173" t="s">
        <v>474</v>
      </c>
      <c r="C704" s="174">
        <v>5000</v>
      </c>
      <c r="D704" s="174">
        <v>0</v>
      </c>
      <c r="E704" s="174">
        <v>5000</v>
      </c>
    </row>
    <row r="705" spans="1:5" s="97" customFormat="1" x14ac:dyDescent="0.2">
      <c r="A705" s="71" t="s">
        <v>263</v>
      </c>
      <c r="B705" s="72" t="s">
        <v>99</v>
      </c>
      <c r="C705" s="175">
        <v>5000</v>
      </c>
      <c r="D705" s="175">
        <v>0</v>
      </c>
      <c r="E705" s="175">
        <v>5000</v>
      </c>
    </row>
    <row r="706" spans="1:5" s="97" customFormat="1" x14ac:dyDescent="0.2">
      <c r="A706" s="109" t="s">
        <v>1</v>
      </c>
      <c r="B706" s="110" t="s">
        <v>2</v>
      </c>
      <c r="C706" s="176">
        <v>5000</v>
      </c>
      <c r="D706" s="176">
        <v>0</v>
      </c>
      <c r="E706" s="176">
        <v>5000</v>
      </c>
    </row>
    <row r="707" spans="1:5" s="97" customFormat="1" x14ac:dyDescent="0.2">
      <c r="A707" s="177" t="s">
        <v>14</v>
      </c>
      <c r="B707" s="178" t="s">
        <v>15</v>
      </c>
      <c r="C707" s="179">
        <v>5000</v>
      </c>
      <c r="D707" s="179">
        <v>0</v>
      </c>
      <c r="E707" s="179">
        <v>5000</v>
      </c>
    </row>
    <row r="708" spans="1:5" s="97" customFormat="1" x14ac:dyDescent="0.2">
      <c r="A708" s="172" t="s">
        <v>475</v>
      </c>
      <c r="B708" s="173" t="s">
        <v>476</v>
      </c>
      <c r="C708" s="174">
        <v>50000</v>
      </c>
      <c r="D708" s="174">
        <v>0</v>
      </c>
      <c r="E708" s="174">
        <v>50000</v>
      </c>
    </row>
    <row r="709" spans="1:5" s="97" customFormat="1" x14ac:dyDescent="0.2">
      <c r="A709" s="71" t="s">
        <v>302</v>
      </c>
      <c r="B709" s="72" t="s">
        <v>113</v>
      </c>
      <c r="C709" s="175">
        <v>50000</v>
      </c>
      <c r="D709" s="175">
        <v>0</v>
      </c>
      <c r="E709" s="175">
        <v>50000</v>
      </c>
    </row>
    <row r="710" spans="1:5" s="97" customFormat="1" x14ac:dyDescent="0.2">
      <c r="A710" s="109" t="s">
        <v>1</v>
      </c>
      <c r="B710" s="110" t="s">
        <v>2</v>
      </c>
      <c r="C710" s="176">
        <v>50000</v>
      </c>
      <c r="D710" s="176">
        <v>0</v>
      </c>
      <c r="E710" s="176">
        <v>50000</v>
      </c>
    </row>
    <row r="711" spans="1:5" s="97" customFormat="1" x14ac:dyDescent="0.2">
      <c r="A711" s="177" t="s">
        <v>177</v>
      </c>
      <c r="B711" s="178" t="s">
        <v>178</v>
      </c>
      <c r="C711" s="179">
        <v>50000</v>
      </c>
      <c r="D711" s="179">
        <v>0</v>
      </c>
      <c r="E711" s="179">
        <v>50000</v>
      </c>
    </row>
    <row r="712" spans="1:5" s="97" customFormat="1" ht="25.5" x14ac:dyDescent="0.2">
      <c r="A712" s="172" t="s">
        <v>316</v>
      </c>
      <c r="B712" s="173" t="s">
        <v>477</v>
      </c>
      <c r="C712" s="174">
        <v>49226</v>
      </c>
      <c r="D712" s="174">
        <v>0</v>
      </c>
      <c r="E712" s="174">
        <v>49226</v>
      </c>
    </row>
    <row r="713" spans="1:5" s="97" customFormat="1" x14ac:dyDescent="0.2">
      <c r="A713" s="71" t="s">
        <v>263</v>
      </c>
      <c r="B713" s="72" t="s">
        <v>99</v>
      </c>
      <c r="C713" s="175">
        <v>450</v>
      </c>
      <c r="D713" s="175">
        <v>0</v>
      </c>
      <c r="E713" s="175">
        <v>450</v>
      </c>
    </row>
    <row r="714" spans="1:5" s="97" customFormat="1" x14ac:dyDescent="0.2">
      <c r="A714" s="109" t="s">
        <v>1</v>
      </c>
      <c r="B714" s="110" t="s">
        <v>2</v>
      </c>
      <c r="C714" s="176">
        <v>450</v>
      </c>
      <c r="D714" s="176">
        <v>0</v>
      </c>
      <c r="E714" s="176">
        <v>450</v>
      </c>
    </row>
    <row r="715" spans="1:5" s="97" customFormat="1" x14ac:dyDescent="0.2">
      <c r="A715" s="177" t="s">
        <v>10</v>
      </c>
      <c r="B715" s="178" t="s">
        <v>11</v>
      </c>
      <c r="C715" s="179">
        <v>450</v>
      </c>
      <c r="D715" s="179">
        <v>0</v>
      </c>
      <c r="E715" s="179">
        <v>450</v>
      </c>
    </row>
    <row r="716" spans="1:5" s="97" customFormat="1" x14ac:dyDescent="0.2">
      <c r="A716" s="71" t="s">
        <v>288</v>
      </c>
      <c r="B716" s="72" t="s">
        <v>289</v>
      </c>
      <c r="C716" s="175">
        <v>48776</v>
      </c>
      <c r="D716" s="175">
        <v>0</v>
      </c>
      <c r="E716" s="175">
        <v>48776</v>
      </c>
    </row>
    <row r="717" spans="1:5" s="97" customFormat="1" x14ac:dyDescent="0.2">
      <c r="A717" s="180" t="s">
        <v>290</v>
      </c>
      <c r="B717" s="181" t="s">
        <v>212</v>
      </c>
      <c r="C717" s="182">
        <v>48776</v>
      </c>
      <c r="D717" s="182">
        <v>0</v>
      </c>
      <c r="E717" s="182">
        <v>48776</v>
      </c>
    </row>
    <row r="718" spans="1:5" s="97" customFormat="1" x14ac:dyDescent="0.2">
      <c r="A718" s="109" t="s">
        <v>1</v>
      </c>
      <c r="B718" s="110" t="s">
        <v>2</v>
      </c>
      <c r="C718" s="176">
        <v>48776</v>
      </c>
      <c r="D718" s="176">
        <v>0</v>
      </c>
      <c r="E718" s="176">
        <v>48776</v>
      </c>
    </row>
    <row r="719" spans="1:5" s="97" customFormat="1" x14ac:dyDescent="0.2">
      <c r="A719" s="177" t="s">
        <v>10</v>
      </c>
      <c r="B719" s="178" t="s">
        <v>11</v>
      </c>
      <c r="C719" s="179">
        <v>46976</v>
      </c>
      <c r="D719" s="179">
        <v>0</v>
      </c>
      <c r="E719" s="179">
        <v>46976</v>
      </c>
    </row>
    <row r="720" spans="1:5" s="97" customFormat="1" x14ac:dyDescent="0.2">
      <c r="A720" s="177" t="s">
        <v>3</v>
      </c>
      <c r="B720" s="178" t="s">
        <v>4</v>
      </c>
      <c r="C720" s="179">
        <v>1800</v>
      </c>
      <c r="D720" s="179">
        <v>0</v>
      </c>
      <c r="E720" s="179">
        <v>1800</v>
      </c>
    </row>
    <row r="721" spans="1:5" s="97" customFormat="1" ht="25.5" x14ac:dyDescent="0.2">
      <c r="A721" s="172" t="s">
        <v>308</v>
      </c>
      <c r="B721" s="173" t="s">
        <v>478</v>
      </c>
      <c r="C721" s="174">
        <v>110000</v>
      </c>
      <c r="D721" s="174">
        <v>0</v>
      </c>
      <c r="E721" s="174">
        <v>110000</v>
      </c>
    </row>
    <row r="722" spans="1:5" s="97" customFormat="1" x14ac:dyDescent="0.2">
      <c r="A722" s="71" t="s">
        <v>277</v>
      </c>
      <c r="B722" s="72" t="s">
        <v>97</v>
      </c>
      <c r="C722" s="175">
        <v>70000</v>
      </c>
      <c r="D722" s="175">
        <v>0</v>
      </c>
      <c r="E722" s="175">
        <v>70000</v>
      </c>
    </row>
    <row r="723" spans="1:5" s="97" customFormat="1" x14ac:dyDescent="0.2">
      <c r="A723" s="109" t="s">
        <v>1</v>
      </c>
      <c r="B723" s="110" t="s">
        <v>2</v>
      </c>
      <c r="C723" s="176">
        <v>70000</v>
      </c>
      <c r="D723" s="176">
        <v>0</v>
      </c>
      <c r="E723" s="176">
        <v>70000</v>
      </c>
    </row>
    <row r="724" spans="1:5" s="97" customFormat="1" x14ac:dyDescent="0.2">
      <c r="A724" s="177" t="s">
        <v>5</v>
      </c>
      <c r="B724" s="178" t="s">
        <v>184</v>
      </c>
      <c r="C724" s="179">
        <v>70000</v>
      </c>
      <c r="D724" s="179">
        <v>0</v>
      </c>
      <c r="E724" s="179">
        <v>70000</v>
      </c>
    </row>
    <row r="725" spans="1:5" s="97" customFormat="1" x14ac:dyDescent="0.2">
      <c r="A725" s="71" t="s">
        <v>263</v>
      </c>
      <c r="B725" s="72" t="s">
        <v>99</v>
      </c>
      <c r="C725" s="175">
        <v>30000</v>
      </c>
      <c r="D725" s="175">
        <v>0</v>
      </c>
      <c r="E725" s="175">
        <v>30000</v>
      </c>
    </row>
    <row r="726" spans="1:5" s="97" customFormat="1" x14ac:dyDescent="0.2">
      <c r="A726" s="109" t="s">
        <v>1</v>
      </c>
      <c r="B726" s="110" t="s">
        <v>2</v>
      </c>
      <c r="C726" s="176">
        <v>30000</v>
      </c>
      <c r="D726" s="176">
        <v>0</v>
      </c>
      <c r="E726" s="176">
        <v>30000</v>
      </c>
    </row>
    <row r="727" spans="1:5" s="97" customFormat="1" x14ac:dyDescent="0.2">
      <c r="A727" s="177" t="s">
        <v>5</v>
      </c>
      <c r="B727" s="178" t="s">
        <v>184</v>
      </c>
      <c r="C727" s="179">
        <v>30000</v>
      </c>
      <c r="D727" s="179">
        <v>0</v>
      </c>
      <c r="E727" s="179">
        <v>30000</v>
      </c>
    </row>
    <row r="728" spans="1:5" s="97" customFormat="1" x14ac:dyDescent="0.2">
      <c r="A728" s="71" t="s">
        <v>287</v>
      </c>
      <c r="B728" s="72" t="s">
        <v>108</v>
      </c>
      <c r="C728" s="175">
        <v>10000</v>
      </c>
      <c r="D728" s="175">
        <v>0</v>
      </c>
      <c r="E728" s="175">
        <v>10000</v>
      </c>
    </row>
    <row r="729" spans="1:5" s="97" customFormat="1" x14ac:dyDescent="0.2">
      <c r="A729" s="109" t="s">
        <v>1</v>
      </c>
      <c r="B729" s="110" t="s">
        <v>2</v>
      </c>
      <c r="C729" s="176">
        <v>10000</v>
      </c>
      <c r="D729" s="176">
        <v>0</v>
      </c>
      <c r="E729" s="176">
        <v>10000</v>
      </c>
    </row>
    <row r="730" spans="1:5" s="97" customFormat="1" x14ac:dyDescent="0.2">
      <c r="A730" s="177" t="s">
        <v>5</v>
      </c>
      <c r="B730" s="178" t="s">
        <v>184</v>
      </c>
      <c r="C730" s="179">
        <v>10000</v>
      </c>
      <c r="D730" s="179">
        <v>0</v>
      </c>
      <c r="E730" s="179">
        <v>10000</v>
      </c>
    </row>
    <row r="731" spans="1:5" s="155" customFormat="1" x14ac:dyDescent="0.2">
      <c r="A731" s="117" t="s">
        <v>216</v>
      </c>
      <c r="B731" s="117"/>
      <c r="C731" s="108">
        <f>C734+C738+C743</f>
        <v>17654</v>
      </c>
      <c r="D731" s="108">
        <v>0</v>
      </c>
      <c r="E731" s="108">
        <f>C731+D731</f>
        <v>17654</v>
      </c>
    </row>
    <row r="732" spans="1:5" s="97" customFormat="1" x14ac:dyDescent="0.2">
      <c r="A732" s="169" t="s">
        <v>479</v>
      </c>
      <c r="B732" s="170" t="s">
        <v>480</v>
      </c>
      <c r="C732" s="171">
        <v>17654</v>
      </c>
      <c r="D732" s="171">
        <v>0</v>
      </c>
      <c r="E732" s="171">
        <v>17654</v>
      </c>
    </row>
    <row r="733" spans="1:5" s="97" customFormat="1" x14ac:dyDescent="0.2">
      <c r="A733" s="172" t="s">
        <v>261</v>
      </c>
      <c r="B733" s="173" t="s">
        <v>481</v>
      </c>
      <c r="C733" s="174">
        <v>7500</v>
      </c>
      <c r="D733" s="174">
        <v>0</v>
      </c>
      <c r="E733" s="174">
        <v>7500</v>
      </c>
    </row>
    <row r="734" spans="1:5" s="97" customFormat="1" x14ac:dyDescent="0.2">
      <c r="A734" s="71" t="s">
        <v>263</v>
      </c>
      <c r="B734" s="72" t="s">
        <v>99</v>
      </c>
      <c r="C734" s="175">
        <v>7500</v>
      </c>
      <c r="D734" s="175">
        <v>0</v>
      </c>
      <c r="E734" s="175">
        <v>7500</v>
      </c>
    </row>
    <row r="735" spans="1:5" s="97" customFormat="1" x14ac:dyDescent="0.2">
      <c r="A735" s="109" t="s">
        <v>1</v>
      </c>
      <c r="B735" s="110" t="s">
        <v>2</v>
      </c>
      <c r="C735" s="176">
        <v>7500</v>
      </c>
      <c r="D735" s="176">
        <v>0</v>
      </c>
      <c r="E735" s="176">
        <v>7500</v>
      </c>
    </row>
    <row r="736" spans="1:5" s="97" customFormat="1" x14ac:dyDescent="0.2">
      <c r="A736" s="177" t="s">
        <v>5</v>
      </c>
      <c r="B736" s="178" t="s">
        <v>184</v>
      </c>
      <c r="C736" s="179">
        <v>7500</v>
      </c>
      <c r="D736" s="179">
        <v>0</v>
      </c>
      <c r="E736" s="179">
        <v>7500</v>
      </c>
    </row>
    <row r="737" spans="1:5" s="97" customFormat="1" x14ac:dyDescent="0.2">
      <c r="A737" s="172" t="s">
        <v>291</v>
      </c>
      <c r="B737" s="173" t="s">
        <v>482</v>
      </c>
      <c r="C737" s="174">
        <v>4154</v>
      </c>
      <c r="D737" s="174">
        <v>0</v>
      </c>
      <c r="E737" s="174">
        <v>4154</v>
      </c>
    </row>
    <row r="738" spans="1:5" s="97" customFormat="1" x14ac:dyDescent="0.2">
      <c r="A738" s="71" t="s">
        <v>263</v>
      </c>
      <c r="B738" s="72" t="s">
        <v>99</v>
      </c>
      <c r="C738" s="175">
        <v>4154</v>
      </c>
      <c r="D738" s="175">
        <v>0</v>
      </c>
      <c r="E738" s="175">
        <v>4154</v>
      </c>
    </row>
    <row r="739" spans="1:5" s="97" customFormat="1" x14ac:dyDescent="0.2">
      <c r="A739" s="109" t="s">
        <v>1</v>
      </c>
      <c r="B739" s="110" t="s">
        <v>2</v>
      </c>
      <c r="C739" s="176">
        <v>4154</v>
      </c>
      <c r="D739" s="176">
        <v>0</v>
      </c>
      <c r="E739" s="176">
        <v>4154</v>
      </c>
    </row>
    <row r="740" spans="1:5" s="97" customFormat="1" x14ac:dyDescent="0.2">
      <c r="A740" s="177" t="s">
        <v>3</v>
      </c>
      <c r="B740" s="178" t="s">
        <v>4</v>
      </c>
      <c r="C740" s="179">
        <v>2654</v>
      </c>
      <c r="D740" s="179">
        <v>0</v>
      </c>
      <c r="E740" s="179">
        <v>2654</v>
      </c>
    </row>
    <row r="741" spans="1:5" s="97" customFormat="1" x14ac:dyDescent="0.2">
      <c r="A741" s="177" t="s">
        <v>5</v>
      </c>
      <c r="B741" s="178" t="s">
        <v>184</v>
      </c>
      <c r="C741" s="179">
        <v>1500</v>
      </c>
      <c r="D741" s="179">
        <v>0</v>
      </c>
      <c r="E741" s="179">
        <v>1500</v>
      </c>
    </row>
    <row r="742" spans="1:5" s="97" customFormat="1" x14ac:dyDescent="0.2">
      <c r="A742" s="172" t="s">
        <v>293</v>
      </c>
      <c r="B742" s="173" t="s">
        <v>483</v>
      </c>
      <c r="C742" s="174">
        <v>6000</v>
      </c>
      <c r="D742" s="174">
        <v>0</v>
      </c>
      <c r="E742" s="174">
        <v>6000</v>
      </c>
    </row>
    <row r="743" spans="1:5" s="97" customFormat="1" x14ac:dyDescent="0.2">
      <c r="A743" s="71" t="s">
        <v>263</v>
      </c>
      <c r="B743" s="72" t="s">
        <v>99</v>
      </c>
      <c r="C743" s="175">
        <v>6000</v>
      </c>
      <c r="D743" s="175">
        <v>0</v>
      </c>
      <c r="E743" s="175">
        <v>6000</v>
      </c>
    </row>
    <row r="744" spans="1:5" s="97" customFormat="1" x14ac:dyDescent="0.2">
      <c r="A744" s="109" t="s">
        <v>1</v>
      </c>
      <c r="B744" s="110" t="s">
        <v>2</v>
      </c>
      <c r="C744" s="176">
        <v>6000</v>
      </c>
      <c r="D744" s="176">
        <v>0</v>
      </c>
      <c r="E744" s="176">
        <v>6000</v>
      </c>
    </row>
    <row r="745" spans="1:5" s="97" customFormat="1" x14ac:dyDescent="0.2">
      <c r="A745" s="177" t="s">
        <v>5</v>
      </c>
      <c r="B745" s="178" t="s">
        <v>184</v>
      </c>
      <c r="C745" s="179">
        <v>6000</v>
      </c>
      <c r="D745" s="179">
        <v>0</v>
      </c>
      <c r="E745" s="179">
        <v>6000</v>
      </c>
    </row>
    <row r="746" spans="1:5" s="97" customFormat="1" x14ac:dyDescent="0.2">
      <c r="A746" s="166" t="s">
        <v>484</v>
      </c>
      <c r="B746" s="167" t="s">
        <v>485</v>
      </c>
      <c r="C746" s="168">
        <v>40961</v>
      </c>
      <c r="D746" s="168">
        <v>0</v>
      </c>
      <c r="E746" s="168">
        <v>40961</v>
      </c>
    </row>
    <row r="747" spans="1:5" s="155" customFormat="1" x14ac:dyDescent="0.2">
      <c r="A747" s="117" t="s">
        <v>216</v>
      </c>
      <c r="B747" s="117"/>
      <c r="C747" s="108">
        <f>C750+C754+C758+C762</f>
        <v>15961</v>
      </c>
      <c r="D747" s="108">
        <v>0</v>
      </c>
      <c r="E747" s="108">
        <f>C747+D747</f>
        <v>15961</v>
      </c>
    </row>
    <row r="748" spans="1:5" s="97" customFormat="1" x14ac:dyDescent="0.2">
      <c r="A748" s="169" t="s">
        <v>486</v>
      </c>
      <c r="B748" s="170" t="s">
        <v>487</v>
      </c>
      <c r="C748" s="171">
        <v>15961</v>
      </c>
      <c r="D748" s="171">
        <v>0</v>
      </c>
      <c r="E748" s="171">
        <v>15961</v>
      </c>
    </row>
    <row r="749" spans="1:5" s="97" customFormat="1" x14ac:dyDescent="0.2">
      <c r="A749" s="172" t="s">
        <v>261</v>
      </c>
      <c r="B749" s="173" t="s">
        <v>488</v>
      </c>
      <c r="C749" s="174">
        <v>6328</v>
      </c>
      <c r="D749" s="174">
        <v>0</v>
      </c>
      <c r="E749" s="174">
        <v>6328</v>
      </c>
    </row>
    <row r="750" spans="1:5" s="97" customFormat="1" x14ac:dyDescent="0.2">
      <c r="A750" s="71" t="s">
        <v>263</v>
      </c>
      <c r="B750" s="72" t="s">
        <v>99</v>
      </c>
      <c r="C750" s="175">
        <v>6328</v>
      </c>
      <c r="D750" s="175">
        <v>0</v>
      </c>
      <c r="E750" s="175">
        <v>6328</v>
      </c>
    </row>
    <row r="751" spans="1:5" s="97" customFormat="1" x14ac:dyDescent="0.2">
      <c r="A751" s="109" t="s">
        <v>1</v>
      </c>
      <c r="B751" s="110" t="s">
        <v>2</v>
      </c>
      <c r="C751" s="176">
        <v>6328</v>
      </c>
      <c r="D751" s="176">
        <v>0</v>
      </c>
      <c r="E751" s="176">
        <v>6328</v>
      </c>
    </row>
    <row r="752" spans="1:5" s="97" customFormat="1" x14ac:dyDescent="0.2">
      <c r="A752" s="177" t="s">
        <v>177</v>
      </c>
      <c r="B752" s="178" t="s">
        <v>178</v>
      </c>
      <c r="C752" s="179">
        <v>6328</v>
      </c>
      <c r="D752" s="179">
        <v>0</v>
      </c>
      <c r="E752" s="179">
        <v>6328</v>
      </c>
    </row>
    <row r="753" spans="1:5" s="97" customFormat="1" x14ac:dyDescent="0.2">
      <c r="A753" s="172" t="s">
        <v>295</v>
      </c>
      <c r="B753" s="173" t="s">
        <v>489</v>
      </c>
      <c r="C753" s="174">
        <v>133</v>
      </c>
      <c r="D753" s="174">
        <v>0</v>
      </c>
      <c r="E753" s="174">
        <v>133</v>
      </c>
    </row>
    <row r="754" spans="1:5" s="97" customFormat="1" x14ac:dyDescent="0.2">
      <c r="A754" s="71" t="s">
        <v>263</v>
      </c>
      <c r="B754" s="72" t="s">
        <v>99</v>
      </c>
      <c r="C754" s="175">
        <v>133</v>
      </c>
      <c r="D754" s="175">
        <v>0</v>
      </c>
      <c r="E754" s="175">
        <v>133</v>
      </c>
    </row>
    <row r="755" spans="1:5" s="97" customFormat="1" x14ac:dyDescent="0.2">
      <c r="A755" s="109" t="s">
        <v>1</v>
      </c>
      <c r="B755" s="110" t="s">
        <v>2</v>
      </c>
      <c r="C755" s="176">
        <v>133</v>
      </c>
      <c r="D755" s="176">
        <v>0</v>
      </c>
      <c r="E755" s="176">
        <v>133</v>
      </c>
    </row>
    <row r="756" spans="1:5" s="97" customFormat="1" x14ac:dyDescent="0.2">
      <c r="A756" s="177" t="s">
        <v>5</v>
      </c>
      <c r="B756" s="178" t="s">
        <v>184</v>
      </c>
      <c r="C756" s="179">
        <v>133</v>
      </c>
      <c r="D756" s="179">
        <v>0</v>
      </c>
      <c r="E756" s="179">
        <v>133</v>
      </c>
    </row>
    <row r="757" spans="1:5" s="97" customFormat="1" x14ac:dyDescent="0.2">
      <c r="A757" s="172" t="s">
        <v>325</v>
      </c>
      <c r="B757" s="173" t="s">
        <v>490</v>
      </c>
      <c r="C757" s="174">
        <v>5000</v>
      </c>
      <c r="D757" s="174">
        <v>0</v>
      </c>
      <c r="E757" s="174">
        <v>5000</v>
      </c>
    </row>
    <row r="758" spans="1:5" s="97" customFormat="1" x14ac:dyDescent="0.2">
      <c r="A758" s="71" t="s">
        <v>263</v>
      </c>
      <c r="B758" s="72" t="s">
        <v>99</v>
      </c>
      <c r="C758" s="175">
        <v>5000</v>
      </c>
      <c r="D758" s="175">
        <v>0</v>
      </c>
      <c r="E758" s="175">
        <v>5000</v>
      </c>
    </row>
    <row r="759" spans="1:5" s="97" customFormat="1" x14ac:dyDescent="0.2">
      <c r="A759" s="109" t="s">
        <v>1</v>
      </c>
      <c r="B759" s="110" t="s">
        <v>2</v>
      </c>
      <c r="C759" s="176">
        <v>5000</v>
      </c>
      <c r="D759" s="176">
        <v>0</v>
      </c>
      <c r="E759" s="176">
        <v>5000</v>
      </c>
    </row>
    <row r="760" spans="1:5" s="97" customFormat="1" x14ac:dyDescent="0.2">
      <c r="A760" s="177" t="s">
        <v>14</v>
      </c>
      <c r="B760" s="178" t="s">
        <v>15</v>
      </c>
      <c r="C760" s="179">
        <v>5000</v>
      </c>
      <c r="D760" s="179">
        <v>0</v>
      </c>
      <c r="E760" s="179">
        <v>5000</v>
      </c>
    </row>
    <row r="761" spans="1:5" s="97" customFormat="1" x14ac:dyDescent="0.2">
      <c r="A761" s="172" t="s">
        <v>297</v>
      </c>
      <c r="B761" s="173" t="s">
        <v>491</v>
      </c>
      <c r="C761" s="174">
        <v>4500</v>
      </c>
      <c r="D761" s="174">
        <v>0</v>
      </c>
      <c r="E761" s="174">
        <v>4500</v>
      </c>
    </row>
    <row r="762" spans="1:5" s="97" customFormat="1" x14ac:dyDescent="0.2">
      <c r="A762" s="71" t="s">
        <v>263</v>
      </c>
      <c r="B762" s="72" t="s">
        <v>99</v>
      </c>
      <c r="C762" s="175">
        <v>4500</v>
      </c>
      <c r="D762" s="175">
        <v>0</v>
      </c>
      <c r="E762" s="175">
        <v>4500</v>
      </c>
    </row>
    <row r="763" spans="1:5" s="97" customFormat="1" x14ac:dyDescent="0.2">
      <c r="A763" s="109" t="s">
        <v>1</v>
      </c>
      <c r="B763" s="110" t="s">
        <v>2</v>
      </c>
      <c r="C763" s="176">
        <v>4500</v>
      </c>
      <c r="D763" s="176">
        <v>0</v>
      </c>
      <c r="E763" s="176">
        <v>4500</v>
      </c>
    </row>
    <row r="764" spans="1:5" s="97" customFormat="1" x14ac:dyDescent="0.2">
      <c r="A764" s="177" t="s">
        <v>14</v>
      </c>
      <c r="B764" s="178" t="s">
        <v>15</v>
      </c>
      <c r="C764" s="179">
        <v>4500</v>
      </c>
      <c r="D764" s="179">
        <v>0</v>
      </c>
      <c r="E764" s="179">
        <v>4500</v>
      </c>
    </row>
    <row r="765" spans="1:5" s="155" customFormat="1" x14ac:dyDescent="0.2">
      <c r="A765" s="117" t="s">
        <v>216</v>
      </c>
      <c r="B765" s="117"/>
      <c r="C765" s="108">
        <v>2000</v>
      </c>
      <c r="D765" s="108">
        <v>0</v>
      </c>
      <c r="E765" s="108">
        <v>2000</v>
      </c>
    </row>
    <row r="766" spans="1:5" s="155" customFormat="1" x14ac:dyDescent="0.2">
      <c r="A766" s="117" t="s">
        <v>236</v>
      </c>
      <c r="B766" s="117"/>
      <c r="C766" s="108">
        <v>23000</v>
      </c>
      <c r="D766" s="108">
        <v>0</v>
      </c>
      <c r="E766" s="108">
        <v>23000</v>
      </c>
    </row>
    <row r="767" spans="1:5" s="97" customFormat="1" x14ac:dyDescent="0.2">
      <c r="A767" s="169" t="s">
        <v>492</v>
      </c>
      <c r="B767" s="170" t="s">
        <v>493</v>
      </c>
      <c r="C767" s="171">
        <v>25000</v>
      </c>
      <c r="D767" s="171">
        <v>0</v>
      </c>
      <c r="E767" s="171">
        <v>25000</v>
      </c>
    </row>
    <row r="768" spans="1:5" s="97" customFormat="1" x14ac:dyDescent="0.2">
      <c r="A768" s="172" t="s">
        <v>295</v>
      </c>
      <c r="B768" s="173" t="s">
        <v>494</v>
      </c>
      <c r="C768" s="174">
        <v>25000</v>
      </c>
      <c r="D768" s="174">
        <v>0</v>
      </c>
      <c r="E768" s="174">
        <v>25000</v>
      </c>
    </row>
    <row r="769" spans="1:5" s="97" customFormat="1" x14ac:dyDescent="0.2">
      <c r="A769" s="71" t="s">
        <v>263</v>
      </c>
      <c r="B769" s="72" t="s">
        <v>99</v>
      </c>
      <c r="C769" s="175">
        <v>2000</v>
      </c>
      <c r="D769" s="175">
        <v>0</v>
      </c>
      <c r="E769" s="175">
        <v>2000</v>
      </c>
    </row>
    <row r="770" spans="1:5" s="97" customFormat="1" x14ac:dyDescent="0.2">
      <c r="A770" s="109" t="s">
        <v>1</v>
      </c>
      <c r="B770" s="110" t="s">
        <v>2</v>
      </c>
      <c r="C770" s="176">
        <v>2000</v>
      </c>
      <c r="D770" s="176">
        <v>0</v>
      </c>
      <c r="E770" s="176">
        <v>2000</v>
      </c>
    </row>
    <row r="771" spans="1:5" s="97" customFormat="1" x14ac:dyDescent="0.2">
      <c r="A771" s="177" t="s">
        <v>14</v>
      </c>
      <c r="B771" s="178" t="s">
        <v>15</v>
      </c>
      <c r="C771" s="179">
        <v>2000</v>
      </c>
      <c r="D771" s="179">
        <v>0</v>
      </c>
      <c r="E771" s="179">
        <v>2000</v>
      </c>
    </row>
    <row r="772" spans="1:5" s="97" customFormat="1" x14ac:dyDescent="0.2">
      <c r="A772" s="71" t="s">
        <v>495</v>
      </c>
      <c r="B772" s="72" t="s">
        <v>116</v>
      </c>
      <c r="C772" s="175">
        <v>23000</v>
      </c>
      <c r="D772" s="175">
        <v>0</v>
      </c>
      <c r="E772" s="175">
        <v>23000</v>
      </c>
    </row>
    <row r="773" spans="1:5" s="97" customFormat="1" x14ac:dyDescent="0.2">
      <c r="A773" s="109" t="s">
        <v>1</v>
      </c>
      <c r="B773" s="110" t="s">
        <v>2</v>
      </c>
      <c r="C773" s="176">
        <v>23000</v>
      </c>
      <c r="D773" s="176">
        <v>0</v>
      </c>
      <c r="E773" s="176">
        <v>23000</v>
      </c>
    </row>
    <row r="774" spans="1:5" s="97" customFormat="1" x14ac:dyDescent="0.2">
      <c r="A774" s="177" t="s">
        <v>14</v>
      </c>
      <c r="B774" s="178" t="s">
        <v>15</v>
      </c>
      <c r="C774" s="179">
        <v>23000</v>
      </c>
      <c r="D774" s="179">
        <v>0</v>
      </c>
      <c r="E774" s="179">
        <v>23000</v>
      </c>
    </row>
    <row r="775" spans="1:5" s="97" customFormat="1" x14ac:dyDescent="0.2">
      <c r="A775" s="166" t="s">
        <v>496</v>
      </c>
      <c r="B775" s="167" t="s">
        <v>497</v>
      </c>
      <c r="C775" s="168">
        <v>1695709</v>
      </c>
      <c r="D775" s="168">
        <v>0</v>
      </c>
      <c r="E775" s="168">
        <v>1695709</v>
      </c>
    </row>
    <row r="776" spans="1:5" s="155" customFormat="1" x14ac:dyDescent="0.2">
      <c r="A776" s="117" t="s">
        <v>216</v>
      </c>
      <c r="B776" s="117"/>
      <c r="C776" s="108">
        <v>3020</v>
      </c>
      <c r="D776" s="108">
        <v>0</v>
      </c>
      <c r="E776" s="108">
        <f>C776+D776</f>
        <v>3020</v>
      </c>
    </row>
    <row r="777" spans="1:5" s="155" customFormat="1" x14ac:dyDescent="0.2">
      <c r="A777" s="117" t="s">
        <v>222</v>
      </c>
      <c r="B777" s="117"/>
      <c r="C777" s="108">
        <v>1350</v>
      </c>
      <c r="D777" s="108">
        <v>0</v>
      </c>
      <c r="E777" s="108">
        <f t="shared" ref="E777:E778" si="0">C777+D777</f>
        <v>1350</v>
      </c>
    </row>
    <row r="778" spans="1:5" s="155" customFormat="1" x14ac:dyDescent="0.2">
      <c r="A778" s="117" t="s">
        <v>218</v>
      </c>
      <c r="B778" s="117"/>
      <c r="C778" s="108">
        <v>410400</v>
      </c>
      <c r="D778" s="108">
        <v>0</v>
      </c>
      <c r="E778" s="108">
        <f t="shared" si="0"/>
        <v>410400</v>
      </c>
    </row>
    <row r="779" spans="1:5" s="97" customFormat="1" x14ac:dyDescent="0.2">
      <c r="A779" s="169" t="s">
        <v>498</v>
      </c>
      <c r="B779" s="170" t="s">
        <v>499</v>
      </c>
      <c r="C779" s="171">
        <v>414770</v>
      </c>
      <c r="D779" s="171">
        <v>0</v>
      </c>
      <c r="E779" s="171">
        <v>414770</v>
      </c>
    </row>
    <row r="780" spans="1:5" s="97" customFormat="1" x14ac:dyDescent="0.2">
      <c r="A780" s="172" t="s">
        <v>261</v>
      </c>
      <c r="B780" s="173" t="s">
        <v>500</v>
      </c>
      <c r="C780" s="174">
        <v>1350</v>
      </c>
      <c r="D780" s="174">
        <v>0</v>
      </c>
      <c r="E780" s="174">
        <v>1350</v>
      </c>
    </row>
    <row r="781" spans="1:5" s="97" customFormat="1" x14ac:dyDescent="0.2">
      <c r="A781" s="71" t="s">
        <v>286</v>
      </c>
      <c r="B781" s="72" t="s">
        <v>105</v>
      </c>
      <c r="C781" s="175">
        <v>1350</v>
      </c>
      <c r="D781" s="175">
        <v>0</v>
      </c>
      <c r="E781" s="175">
        <v>1350</v>
      </c>
    </row>
    <row r="782" spans="1:5" s="97" customFormat="1" x14ac:dyDescent="0.2">
      <c r="A782" s="183" t="s">
        <v>501</v>
      </c>
      <c r="B782" s="184" t="s">
        <v>502</v>
      </c>
      <c r="C782" s="185">
        <v>1350</v>
      </c>
      <c r="D782" s="185">
        <v>0</v>
      </c>
      <c r="E782" s="185">
        <v>1350</v>
      </c>
    </row>
    <row r="783" spans="1:5" s="97" customFormat="1" x14ac:dyDescent="0.2">
      <c r="A783" s="109" t="s">
        <v>1</v>
      </c>
      <c r="B783" s="110" t="s">
        <v>2</v>
      </c>
      <c r="C783" s="176">
        <v>1350</v>
      </c>
      <c r="D783" s="176">
        <v>0</v>
      </c>
      <c r="E783" s="176">
        <v>1350</v>
      </c>
    </row>
    <row r="784" spans="1:5" s="97" customFormat="1" x14ac:dyDescent="0.2">
      <c r="A784" s="177" t="s">
        <v>3</v>
      </c>
      <c r="B784" s="178" t="s">
        <v>4</v>
      </c>
      <c r="C784" s="179">
        <v>1000</v>
      </c>
      <c r="D784" s="179">
        <v>0</v>
      </c>
      <c r="E784" s="179">
        <v>1000</v>
      </c>
    </row>
    <row r="785" spans="1:5" s="97" customFormat="1" x14ac:dyDescent="0.2">
      <c r="A785" s="177" t="s">
        <v>12</v>
      </c>
      <c r="B785" s="178" t="s">
        <v>13</v>
      </c>
      <c r="C785" s="179">
        <v>350</v>
      </c>
      <c r="D785" s="179">
        <v>0</v>
      </c>
      <c r="E785" s="179">
        <v>350</v>
      </c>
    </row>
    <row r="786" spans="1:5" s="97" customFormat="1" x14ac:dyDescent="0.2">
      <c r="A786" s="172" t="s">
        <v>325</v>
      </c>
      <c r="B786" s="173" t="s">
        <v>503</v>
      </c>
      <c r="C786" s="174">
        <v>410400</v>
      </c>
      <c r="D786" s="174">
        <v>0</v>
      </c>
      <c r="E786" s="174">
        <v>410400</v>
      </c>
    </row>
    <row r="787" spans="1:5" s="97" customFormat="1" x14ac:dyDescent="0.2">
      <c r="A787" s="71" t="s">
        <v>266</v>
      </c>
      <c r="B787" s="72" t="s">
        <v>109</v>
      </c>
      <c r="C787" s="175">
        <v>410400</v>
      </c>
      <c r="D787" s="175">
        <v>0</v>
      </c>
      <c r="E787" s="175">
        <v>410400</v>
      </c>
    </row>
    <row r="788" spans="1:5" s="97" customFormat="1" x14ac:dyDescent="0.2">
      <c r="A788" s="109" t="s">
        <v>1</v>
      </c>
      <c r="B788" s="110" t="s">
        <v>2</v>
      </c>
      <c r="C788" s="176">
        <v>410400</v>
      </c>
      <c r="D788" s="176">
        <v>0</v>
      </c>
      <c r="E788" s="176">
        <v>410400</v>
      </c>
    </row>
    <row r="789" spans="1:5" s="97" customFormat="1" x14ac:dyDescent="0.2">
      <c r="A789" s="177" t="s">
        <v>179</v>
      </c>
      <c r="B789" s="178" t="s">
        <v>71</v>
      </c>
      <c r="C789" s="179">
        <v>410400</v>
      </c>
      <c r="D789" s="179">
        <v>0</v>
      </c>
      <c r="E789" s="179">
        <v>410400</v>
      </c>
    </row>
    <row r="790" spans="1:5" s="97" customFormat="1" x14ac:dyDescent="0.2">
      <c r="A790" s="172" t="s">
        <v>504</v>
      </c>
      <c r="B790" s="173" t="s">
        <v>505</v>
      </c>
      <c r="C790" s="174">
        <v>3020</v>
      </c>
      <c r="D790" s="174">
        <v>0</v>
      </c>
      <c r="E790" s="174">
        <v>3020</v>
      </c>
    </row>
    <row r="791" spans="1:5" s="97" customFormat="1" x14ac:dyDescent="0.2">
      <c r="A791" s="71" t="s">
        <v>263</v>
      </c>
      <c r="B791" s="72" t="s">
        <v>99</v>
      </c>
      <c r="C791" s="175">
        <v>3020</v>
      </c>
      <c r="D791" s="175">
        <v>0</v>
      </c>
      <c r="E791" s="175">
        <v>3020</v>
      </c>
    </row>
    <row r="792" spans="1:5" s="97" customFormat="1" x14ac:dyDescent="0.2">
      <c r="A792" s="109" t="s">
        <v>1</v>
      </c>
      <c r="B792" s="110" t="s">
        <v>2</v>
      </c>
      <c r="C792" s="176">
        <v>3020</v>
      </c>
      <c r="D792" s="176">
        <v>0</v>
      </c>
      <c r="E792" s="176">
        <v>3020</v>
      </c>
    </row>
    <row r="793" spans="1:5" s="97" customFormat="1" x14ac:dyDescent="0.2">
      <c r="A793" s="177" t="s">
        <v>14</v>
      </c>
      <c r="B793" s="178" t="s">
        <v>15</v>
      </c>
      <c r="C793" s="179">
        <v>3020</v>
      </c>
      <c r="D793" s="179">
        <v>0</v>
      </c>
      <c r="E793" s="179">
        <v>3020</v>
      </c>
    </row>
    <row r="794" spans="1:5" s="155" customFormat="1" x14ac:dyDescent="0.2">
      <c r="A794" s="117" t="s">
        <v>216</v>
      </c>
      <c r="B794" s="117"/>
      <c r="C794" s="108">
        <v>49400</v>
      </c>
      <c r="D794" s="108">
        <v>0</v>
      </c>
      <c r="E794" s="108">
        <f>C794+D794</f>
        <v>49400</v>
      </c>
    </row>
    <row r="795" spans="1:5" s="155" customFormat="1" x14ac:dyDescent="0.2">
      <c r="A795" s="117" t="s">
        <v>218</v>
      </c>
      <c r="B795" s="117"/>
      <c r="C795" s="108">
        <v>285000</v>
      </c>
      <c r="D795" s="108">
        <v>0</v>
      </c>
      <c r="E795" s="108">
        <f t="shared" ref="E795:E798" si="1">C795+D795</f>
        <v>285000</v>
      </c>
    </row>
    <row r="796" spans="1:5" s="155" customFormat="1" x14ac:dyDescent="0.2">
      <c r="A796" s="117" t="s">
        <v>230</v>
      </c>
      <c r="B796" s="117"/>
      <c r="C796" s="108">
        <v>578436</v>
      </c>
      <c r="D796" s="108">
        <v>0</v>
      </c>
      <c r="E796" s="108">
        <f t="shared" si="1"/>
        <v>578436</v>
      </c>
    </row>
    <row r="797" spans="1:5" s="155" customFormat="1" x14ac:dyDescent="0.2">
      <c r="A797" s="117" t="s">
        <v>225</v>
      </c>
      <c r="B797" s="117"/>
      <c r="C797" s="108">
        <v>68103</v>
      </c>
      <c r="D797" s="108">
        <v>0</v>
      </c>
      <c r="E797" s="108">
        <f t="shared" si="1"/>
        <v>68103</v>
      </c>
    </row>
    <row r="798" spans="1:5" s="155" customFormat="1" x14ac:dyDescent="0.2">
      <c r="A798" s="117" t="s">
        <v>202</v>
      </c>
      <c r="B798" s="117"/>
      <c r="C798" s="108">
        <v>300000</v>
      </c>
      <c r="D798" s="108">
        <v>0</v>
      </c>
      <c r="E798" s="108">
        <f t="shared" si="1"/>
        <v>300000</v>
      </c>
    </row>
    <row r="799" spans="1:5" s="97" customFormat="1" x14ac:dyDescent="0.2">
      <c r="A799" s="169" t="s">
        <v>506</v>
      </c>
      <c r="B799" s="170" t="s">
        <v>507</v>
      </c>
      <c r="C799" s="171">
        <v>1280939</v>
      </c>
      <c r="D799" s="171">
        <v>0</v>
      </c>
      <c r="E799" s="171">
        <v>1280939</v>
      </c>
    </row>
    <row r="800" spans="1:5" s="97" customFormat="1" ht="25.5" x14ac:dyDescent="0.2">
      <c r="A800" s="172" t="s">
        <v>300</v>
      </c>
      <c r="B800" s="173" t="s">
        <v>507</v>
      </c>
      <c r="C800" s="174">
        <v>1280939</v>
      </c>
      <c r="D800" s="174">
        <v>0</v>
      </c>
      <c r="E800" s="174">
        <v>1280939</v>
      </c>
    </row>
    <row r="801" spans="1:5" s="97" customFormat="1" x14ac:dyDescent="0.2">
      <c r="A801" s="71" t="s">
        <v>263</v>
      </c>
      <c r="B801" s="72" t="s">
        <v>99</v>
      </c>
      <c r="C801" s="175">
        <v>49400</v>
      </c>
      <c r="D801" s="175">
        <v>0</v>
      </c>
      <c r="E801" s="175">
        <v>49400</v>
      </c>
    </row>
    <row r="802" spans="1:5" s="97" customFormat="1" x14ac:dyDescent="0.2">
      <c r="A802" s="109" t="s">
        <v>6</v>
      </c>
      <c r="B802" s="110" t="s">
        <v>7</v>
      </c>
      <c r="C802" s="176">
        <v>49400</v>
      </c>
      <c r="D802" s="176">
        <v>0</v>
      </c>
      <c r="E802" s="176">
        <v>49400</v>
      </c>
    </row>
    <row r="803" spans="1:5" s="97" customFormat="1" x14ac:dyDescent="0.2">
      <c r="A803" s="177" t="s">
        <v>8</v>
      </c>
      <c r="B803" s="178" t="s">
        <v>9</v>
      </c>
      <c r="C803" s="179">
        <v>49400</v>
      </c>
      <c r="D803" s="179">
        <v>0</v>
      </c>
      <c r="E803" s="179">
        <v>49400</v>
      </c>
    </row>
    <row r="804" spans="1:5" s="97" customFormat="1" x14ac:dyDescent="0.2">
      <c r="A804" s="71" t="s">
        <v>266</v>
      </c>
      <c r="B804" s="72" t="s">
        <v>109</v>
      </c>
      <c r="C804" s="175">
        <v>285000</v>
      </c>
      <c r="D804" s="175">
        <v>0</v>
      </c>
      <c r="E804" s="175">
        <v>285000</v>
      </c>
    </row>
    <row r="805" spans="1:5" s="97" customFormat="1" x14ac:dyDescent="0.2">
      <c r="A805" s="109" t="s">
        <v>6</v>
      </c>
      <c r="B805" s="110" t="s">
        <v>7</v>
      </c>
      <c r="C805" s="176">
        <v>285000</v>
      </c>
      <c r="D805" s="176">
        <v>0</v>
      </c>
      <c r="E805" s="176">
        <v>285000</v>
      </c>
    </row>
    <row r="806" spans="1:5" s="97" customFormat="1" x14ac:dyDescent="0.2">
      <c r="A806" s="177" t="s">
        <v>8</v>
      </c>
      <c r="B806" s="178" t="s">
        <v>9</v>
      </c>
      <c r="C806" s="179">
        <v>285000</v>
      </c>
      <c r="D806" s="179">
        <v>0</v>
      </c>
      <c r="E806" s="179">
        <v>285000</v>
      </c>
    </row>
    <row r="807" spans="1:5" s="97" customFormat="1" x14ac:dyDescent="0.2">
      <c r="A807" s="71" t="s">
        <v>365</v>
      </c>
      <c r="B807" s="72" t="s">
        <v>366</v>
      </c>
      <c r="C807" s="175">
        <v>578436</v>
      </c>
      <c r="D807" s="175">
        <v>0</v>
      </c>
      <c r="E807" s="175">
        <v>578436</v>
      </c>
    </row>
    <row r="808" spans="1:5" s="97" customFormat="1" x14ac:dyDescent="0.2">
      <c r="A808" s="180" t="s">
        <v>367</v>
      </c>
      <c r="B808" s="181" t="s">
        <v>368</v>
      </c>
      <c r="C808" s="182">
        <v>578436</v>
      </c>
      <c r="D808" s="182">
        <v>0</v>
      </c>
      <c r="E808" s="182">
        <v>578436</v>
      </c>
    </row>
    <row r="809" spans="1:5" s="97" customFormat="1" x14ac:dyDescent="0.2">
      <c r="A809" s="109" t="s">
        <v>6</v>
      </c>
      <c r="B809" s="110" t="s">
        <v>7</v>
      </c>
      <c r="C809" s="176">
        <v>578436</v>
      </c>
      <c r="D809" s="176">
        <v>0</v>
      </c>
      <c r="E809" s="176">
        <v>578436</v>
      </c>
    </row>
    <row r="810" spans="1:5" s="97" customFormat="1" x14ac:dyDescent="0.2">
      <c r="A810" s="177" t="s">
        <v>8</v>
      </c>
      <c r="B810" s="178" t="s">
        <v>9</v>
      </c>
      <c r="C810" s="179">
        <v>578436</v>
      </c>
      <c r="D810" s="179">
        <v>0</v>
      </c>
      <c r="E810" s="179">
        <v>578436</v>
      </c>
    </row>
    <row r="811" spans="1:5" s="97" customFormat="1" x14ac:dyDescent="0.2">
      <c r="A811" s="71" t="s">
        <v>302</v>
      </c>
      <c r="B811" s="72" t="s">
        <v>113</v>
      </c>
      <c r="C811" s="175">
        <v>68103</v>
      </c>
      <c r="D811" s="175">
        <v>0</v>
      </c>
      <c r="E811" s="175">
        <v>68103</v>
      </c>
    </row>
    <row r="812" spans="1:5" s="97" customFormat="1" x14ac:dyDescent="0.2">
      <c r="A812" s="109" t="s">
        <v>6</v>
      </c>
      <c r="B812" s="110" t="s">
        <v>7</v>
      </c>
      <c r="C812" s="176">
        <v>68103</v>
      </c>
      <c r="D812" s="176">
        <v>0</v>
      </c>
      <c r="E812" s="176">
        <v>68103</v>
      </c>
    </row>
    <row r="813" spans="1:5" s="97" customFormat="1" x14ac:dyDescent="0.2">
      <c r="A813" s="177" t="s">
        <v>8</v>
      </c>
      <c r="B813" s="178" t="s">
        <v>9</v>
      </c>
      <c r="C813" s="179">
        <v>68103</v>
      </c>
      <c r="D813" s="179">
        <v>0</v>
      </c>
      <c r="E813" s="179">
        <v>68103</v>
      </c>
    </row>
    <row r="814" spans="1:5" s="97" customFormat="1" x14ac:dyDescent="0.2">
      <c r="A814" s="71" t="s">
        <v>508</v>
      </c>
      <c r="B814" s="72" t="s">
        <v>118</v>
      </c>
      <c r="C814" s="175">
        <v>300000</v>
      </c>
      <c r="D814" s="175">
        <v>0</v>
      </c>
      <c r="E814" s="175">
        <v>300000</v>
      </c>
    </row>
    <row r="815" spans="1:5" s="97" customFormat="1" x14ac:dyDescent="0.2">
      <c r="A815" s="109" t="s">
        <v>6</v>
      </c>
      <c r="B815" s="110" t="s">
        <v>7</v>
      </c>
      <c r="C815" s="176">
        <v>300000</v>
      </c>
      <c r="D815" s="176">
        <v>0</v>
      </c>
      <c r="E815" s="176">
        <v>300000</v>
      </c>
    </row>
    <row r="816" spans="1:5" s="97" customFormat="1" x14ac:dyDescent="0.2">
      <c r="A816" s="177" t="s">
        <v>8</v>
      </c>
      <c r="B816" s="178" t="s">
        <v>9</v>
      </c>
      <c r="C816" s="179">
        <v>300000</v>
      </c>
      <c r="D816" s="179">
        <v>0</v>
      </c>
      <c r="E816" s="179">
        <v>300000</v>
      </c>
    </row>
    <row r="817" spans="1:5" s="97" customFormat="1" x14ac:dyDescent="0.2">
      <c r="A817" s="163" t="s">
        <v>509</v>
      </c>
      <c r="B817" s="164" t="s">
        <v>510</v>
      </c>
      <c r="C817" s="165">
        <v>408262</v>
      </c>
      <c r="D817" s="165">
        <v>0</v>
      </c>
      <c r="E817" s="165">
        <v>408262</v>
      </c>
    </row>
    <row r="818" spans="1:5" s="97" customFormat="1" x14ac:dyDescent="0.2">
      <c r="A818" s="169" t="s">
        <v>511</v>
      </c>
      <c r="B818" s="170" t="s">
        <v>512</v>
      </c>
      <c r="C818" s="171">
        <v>408262</v>
      </c>
      <c r="D818" s="171">
        <v>0</v>
      </c>
      <c r="E818" s="171">
        <v>408262</v>
      </c>
    </row>
    <row r="819" spans="1:5" s="97" customFormat="1" x14ac:dyDescent="0.2">
      <c r="A819" s="172" t="s">
        <v>513</v>
      </c>
      <c r="B819" s="173" t="s">
        <v>514</v>
      </c>
      <c r="C819" s="174">
        <v>408262</v>
      </c>
      <c r="D819" s="174">
        <v>0</v>
      </c>
      <c r="E819" s="174">
        <v>408262</v>
      </c>
    </row>
    <row r="820" spans="1:5" s="97" customFormat="1" x14ac:dyDescent="0.2">
      <c r="A820" s="71" t="s">
        <v>263</v>
      </c>
      <c r="B820" s="72" t="s">
        <v>99</v>
      </c>
      <c r="C820" s="175">
        <v>111100</v>
      </c>
      <c r="D820" s="175">
        <v>0</v>
      </c>
      <c r="E820" s="175">
        <v>111100</v>
      </c>
    </row>
    <row r="821" spans="1:5" s="97" customFormat="1" x14ac:dyDescent="0.2">
      <c r="A821" s="183" t="s">
        <v>501</v>
      </c>
      <c r="B821" s="184" t="s">
        <v>502</v>
      </c>
      <c r="C821" s="185">
        <v>111100</v>
      </c>
      <c r="D821" s="185">
        <v>0</v>
      </c>
      <c r="E821" s="185">
        <v>111100</v>
      </c>
    </row>
    <row r="822" spans="1:5" s="97" customFormat="1" x14ac:dyDescent="0.2">
      <c r="A822" s="109" t="s">
        <v>66</v>
      </c>
      <c r="B822" s="110" t="s">
        <v>237</v>
      </c>
      <c r="C822" s="176">
        <v>111100</v>
      </c>
      <c r="D822" s="176">
        <v>0</v>
      </c>
      <c r="E822" s="176">
        <v>111100</v>
      </c>
    </row>
    <row r="823" spans="1:5" s="97" customFormat="1" x14ac:dyDescent="0.2">
      <c r="A823" s="177" t="s">
        <v>67</v>
      </c>
      <c r="B823" s="178" t="s">
        <v>238</v>
      </c>
      <c r="C823" s="179">
        <v>111100</v>
      </c>
      <c r="D823" s="179">
        <v>0</v>
      </c>
      <c r="E823" s="179">
        <v>111100</v>
      </c>
    </row>
    <row r="824" spans="1:5" s="97" customFormat="1" x14ac:dyDescent="0.2">
      <c r="A824" s="71" t="s">
        <v>302</v>
      </c>
      <c r="B824" s="72" t="s">
        <v>113</v>
      </c>
      <c r="C824" s="175">
        <v>297162</v>
      </c>
      <c r="D824" s="175">
        <v>0</v>
      </c>
      <c r="E824" s="175">
        <v>297162</v>
      </c>
    </row>
    <row r="825" spans="1:5" s="97" customFormat="1" x14ac:dyDescent="0.2">
      <c r="A825" s="109" t="s">
        <v>66</v>
      </c>
      <c r="B825" s="110" t="s">
        <v>237</v>
      </c>
      <c r="C825" s="176">
        <v>297162</v>
      </c>
      <c r="D825" s="176">
        <v>0</v>
      </c>
      <c r="E825" s="176">
        <v>297162</v>
      </c>
    </row>
    <row r="826" spans="1:5" s="97" customFormat="1" x14ac:dyDescent="0.2">
      <c r="A826" s="177" t="s">
        <v>67</v>
      </c>
      <c r="B826" s="178" t="s">
        <v>238</v>
      </c>
      <c r="C826" s="179">
        <v>297162</v>
      </c>
      <c r="D826" s="179">
        <v>0</v>
      </c>
      <c r="E826" s="179">
        <v>297162</v>
      </c>
    </row>
    <row r="828" spans="1:5" s="81" customFormat="1" ht="15" x14ac:dyDescent="0.25">
      <c r="A828" s="161" t="s">
        <v>239</v>
      </c>
      <c r="B828" s="161"/>
      <c r="C828" s="161"/>
      <c r="D828" s="161"/>
      <c r="E828" s="161"/>
    </row>
    <row r="829" spans="1:5" s="81" customFormat="1" ht="15" x14ac:dyDescent="0.25">
      <c r="A829" s="162" t="s">
        <v>516</v>
      </c>
      <c r="B829" s="162"/>
      <c r="C829" s="162"/>
      <c r="D829" s="162"/>
      <c r="E829" s="162"/>
    </row>
    <row r="830" spans="1:5" s="81" customFormat="1" ht="15" x14ac:dyDescent="0.25">
      <c r="A830" s="162" t="s">
        <v>517</v>
      </c>
      <c r="B830" s="162"/>
      <c r="C830" s="162"/>
      <c r="D830" s="162"/>
      <c r="E830" s="162"/>
    </row>
    <row r="831" spans="1:5" s="81" customFormat="1" ht="15" x14ac:dyDescent="0.25">
      <c r="A831" s="162" t="s">
        <v>518</v>
      </c>
      <c r="B831" s="162"/>
      <c r="C831" s="162"/>
      <c r="D831" s="162"/>
      <c r="E831" s="162"/>
    </row>
    <row r="832" spans="1:5" s="81" customFormat="1" ht="15" x14ac:dyDescent="0.25">
      <c r="A832" s="162" t="s">
        <v>519</v>
      </c>
      <c r="B832" s="162"/>
      <c r="C832" s="162"/>
      <c r="D832" s="162"/>
      <c r="E832" s="162"/>
    </row>
    <row r="833" spans="1:5" s="81" customFormat="1" ht="15" x14ac:dyDescent="0.25">
      <c r="A833" s="162"/>
      <c r="B833" s="162"/>
      <c r="C833" s="162"/>
      <c r="D833" s="162"/>
      <c r="E833" s="162"/>
    </row>
    <row r="834" spans="1:5" s="81" customFormat="1" ht="15" x14ac:dyDescent="0.25">
      <c r="A834" s="161" t="s">
        <v>240</v>
      </c>
      <c r="B834" s="161"/>
      <c r="C834" s="161"/>
      <c r="D834" s="161"/>
      <c r="E834" s="161"/>
    </row>
    <row r="835" spans="1:5" s="97" customFormat="1" x14ac:dyDescent="0.2">
      <c r="A835" s="186"/>
      <c r="B835" s="162" t="s">
        <v>241</v>
      </c>
      <c r="C835" s="162"/>
      <c r="D835" s="162"/>
      <c r="E835" s="162"/>
    </row>
    <row r="836" spans="1:5" s="97" customFormat="1" x14ac:dyDescent="0.2">
      <c r="A836" s="187"/>
      <c r="B836" s="187"/>
      <c r="C836" s="187"/>
      <c r="D836" s="187"/>
      <c r="E836" s="187"/>
    </row>
    <row r="837" spans="1:5" s="97" customFormat="1" x14ac:dyDescent="0.2">
      <c r="A837" s="188" t="s">
        <v>242</v>
      </c>
      <c r="B837" s="189"/>
      <c r="C837" s="189"/>
      <c r="D837" s="189"/>
      <c r="E837" s="155"/>
    </row>
    <row r="838" spans="1:5" s="97" customFormat="1" x14ac:dyDescent="0.2">
      <c r="A838" s="190" t="s">
        <v>243</v>
      </c>
      <c r="B838" s="190"/>
      <c r="C838" s="190"/>
      <c r="D838" s="190"/>
      <c r="E838" s="190"/>
    </row>
    <row r="839" spans="1:5" s="97" customFormat="1" x14ac:dyDescent="0.2">
      <c r="A839" s="189"/>
      <c r="B839" s="191" t="s">
        <v>539</v>
      </c>
      <c r="C839" s="191"/>
      <c r="D839" s="191"/>
      <c r="E839" s="191"/>
    </row>
    <row r="840" spans="1:5" s="97" customFormat="1" x14ac:dyDescent="0.2">
      <c r="A840" s="189"/>
      <c r="B840" s="192"/>
      <c r="C840" s="192"/>
      <c r="D840" s="192"/>
      <c r="E840" s="192"/>
    </row>
    <row r="841" spans="1:5" s="97" customFormat="1" x14ac:dyDescent="0.2">
      <c r="A841" s="190" t="s">
        <v>251</v>
      </c>
      <c r="B841" s="190"/>
      <c r="C841" s="190"/>
      <c r="D841" s="190"/>
      <c r="E841" s="190"/>
    </row>
    <row r="842" spans="1:5" s="97" customFormat="1" x14ac:dyDescent="0.2">
      <c r="A842" s="193"/>
      <c r="B842" s="193"/>
      <c r="C842" s="193"/>
      <c r="D842" s="193"/>
      <c r="E842" s="193"/>
    </row>
    <row r="843" spans="1:5" s="97" customFormat="1" x14ac:dyDescent="0.2">
      <c r="A843" s="189"/>
      <c r="B843" s="189"/>
      <c r="C843" s="189"/>
      <c r="D843" s="189"/>
      <c r="E843" s="155"/>
    </row>
    <row r="844" spans="1:5" s="97" customFormat="1" x14ac:dyDescent="0.2">
      <c r="A844" s="194" t="s">
        <v>245</v>
      </c>
      <c r="B844" s="194"/>
      <c r="C844" s="194"/>
      <c r="D844" s="194"/>
      <c r="E844" s="155"/>
    </row>
    <row r="845" spans="1:5" s="97" customFormat="1" x14ac:dyDescent="0.2">
      <c r="A845" s="194" t="s">
        <v>540</v>
      </c>
      <c r="B845" s="194"/>
      <c r="C845" s="195" t="s">
        <v>520</v>
      </c>
      <c r="D845" s="195"/>
      <c r="E845" s="195"/>
    </row>
    <row r="846" spans="1:5" s="97" customFormat="1" x14ac:dyDescent="0.2">
      <c r="A846" s="196" t="s">
        <v>537</v>
      </c>
      <c r="B846" s="196"/>
      <c r="C846" s="196"/>
      <c r="D846" s="197" t="s">
        <v>244</v>
      </c>
      <c r="E846" s="197"/>
    </row>
    <row r="847" spans="1:5" s="97" customFormat="1" x14ac:dyDescent="0.2">
      <c r="A847" s="194"/>
      <c r="B847" s="194"/>
      <c r="C847" s="198"/>
      <c r="D847" s="190" t="s">
        <v>252</v>
      </c>
      <c r="E847" s="190"/>
    </row>
    <row r="848" spans="1:5" s="97" customFormat="1" x14ac:dyDescent="0.2"/>
    <row r="849" s="97" customFormat="1" x14ac:dyDescent="0.2"/>
    <row r="850" s="97" customFormat="1" x14ac:dyDescent="0.2"/>
    <row r="851" s="97" customFormat="1" x14ac:dyDescent="0.2"/>
    <row r="852" s="97" customFormat="1" x14ac:dyDescent="0.2"/>
    <row r="853" s="97" customFormat="1" x14ac:dyDescent="0.2"/>
    <row r="854" s="97" customFormat="1" x14ac:dyDescent="0.2"/>
    <row r="855" s="97" customFormat="1" x14ac:dyDescent="0.2"/>
    <row r="856" s="97" customFormat="1" x14ac:dyDescent="0.2"/>
    <row r="857" s="97" customFormat="1" x14ac:dyDescent="0.2"/>
    <row r="858" s="97" customFormat="1" x14ac:dyDescent="0.2"/>
    <row r="859" s="97" customFormat="1" x14ac:dyDescent="0.2"/>
    <row r="860" s="97" customFormat="1" x14ac:dyDescent="0.2"/>
    <row r="861" s="97" customFormat="1" x14ac:dyDescent="0.2"/>
    <row r="862" s="97" customFormat="1" x14ac:dyDescent="0.2"/>
    <row r="863" s="97" customFormat="1" x14ac:dyDescent="0.2"/>
    <row r="864" s="97" customFormat="1" x14ac:dyDescent="0.2"/>
    <row r="865" s="97" customFormat="1" x14ac:dyDescent="0.2"/>
    <row r="866" s="97" customFormat="1" x14ac:dyDescent="0.2"/>
    <row r="867" s="97" customFormat="1" x14ac:dyDescent="0.2"/>
    <row r="868" s="97" customFormat="1" x14ac:dyDescent="0.2"/>
    <row r="869" s="97" customFormat="1" x14ac:dyDescent="0.2"/>
  </sheetData>
  <mergeCells count="18">
    <mergeCell ref="A834:E834"/>
    <mergeCell ref="B835:E835"/>
    <mergeCell ref="A838:E838"/>
    <mergeCell ref="B839:E839"/>
    <mergeCell ref="C845:E845"/>
    <mergeCell ref="A846:C846"/>
    <mergeCell ref="D846:E846"/>
    <mergeCell ref="A828:E828"/>
    <mergeCell ref="A829:E829"/>
    <mergeCell ref="A830:E830"/>
    <mergeCell ref="A831:E831"/>
    <mergeCell ref="A832:E832"/>
    <mergeCell ref="A833:E833"/>
    <mergeCell ref="D847:E847"/>
    <mergeCell ref="A841:E841"/>
    <mergeCell ref="A2:E2"/>
    <mergeCell ref="A3:E3"/>
    <mergeCell ref="A4:E4"/>
  </mergeCells>
  <pageMargins left="0.39370078740157483" right="0.19685039370078741" top="0.39370078740157483" bottom="0.62992125984251968" header="0.39370078740157483" footer="0.39370078740157483"/>
  <pageSetup paperSize="9" firstPageNumber="5" orientation="landscape" useFirstPageNumber="1" verticalDpi="0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dio 2.izmjene i dopune</vt:lpstr>
      <vt:lpstr>posebni dio 2.izmjene i dopune</vt:lpstr>
      <vt:lpstr>'opći dio 2.izmjene i dopune'!Podrucje_ispisa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2026-08-18T12:26:14Z</cp:lastPrinted>
  <dcterms:created xsi:type="dcterms:W3CDTF">2018-11-10T13:21:05Z</dcterms:created>
  <dcterms:modified xsi:type="dcterms:W3CDTF">2026-08-18T12:28:43Z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